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96" windowHeight="13620" tabRatio="729" activeTab="0"/>
  </bookViews>
  <sheets>
    <sheet name="Emerging Markets Equity" sheetId="1" r:id="rId1"/>
    <sheet name="Europe Equity" sheetId="2" r:id="rId2"/>
    <sheet name="Global Sector" sheetId="3" r:id="rId3"/>
    <sheet name="International Equity" sheetId="4" r:id="rId4"/>
    <sheet name="International Value" sheetId="5" r:id="rId5"/>
    <sheet name="Global Comm" sheetId="6" state="hidden" r:id="rId6"/>
    <sheet name="FTC" sheetId="7" state="hidden" r:id="rId7"/>
  </sheets>
  <externalReferences>
    <externalReference r:id="rId10"/>
    <externalReference r:id="rId11"/>
    <externalReference r:id="rId12"/>
    <externalReference r:id="rId13"/>
    <externalReference r:id="rId14"/>
    <externalReference r:id="rId15"/>
  </externalReferences>
  <definedNames>
    <definedName name="amt">#REF!</definedName>
    <definedName name="cls">#REF!</definedName>
    <definedName name="DB_10YR_PRICE_DIFF">'[2]Valuation-10 yr (2)'!$D$49</definedName>
    <definedName name="DB_FIVE_YEAR2_PRICE_DIFF">#REF!</definedName>
    <definedName name="DB_TWO_YEAR_PRICE_DIFF">'[2]Valuation-2 yr (2)'!$D$49</definedName>
    <definedName name="DB30YR_PRICE_DIFF">'[2]Valuation-30 yr (2)'!$D$49</definedName>
    <definedName name="DisDates">#REF!</definedName>
    <definedName name="DIVS_PAID">#REF!</definedName>
    <definedName name="divtab">#REF!</definedName>
    <definedName name="F_SHS">#REF!</definedName>
    <definedName name="FUND_NAV">#REF!</definedName>
    <definedName name="FUND_open">'[3]ALL FUNDS'!$B$5:$AA$543</definedName>
    <definedName name="FUND_SHS">#REF!</definedName>
    <definedName name="LT_Redes">'[4]Distr in Excess'!$I$7</definedName>
    <definedName name="LT_ROC">'[4]Distr in Excess'!$I$8</definedName>
    <definedName name="NAFUND">#REF!</definedName>
    <definedName name="ord_div">#REF!</definedName>
    <definedName name="page1">#REF!</definedName>
    <definedName name="page2">#REF!</definedName>
    <definedName name="page3">#REF!</definedName>
    <definedName name="page4">#REF!</definedName>
    <definedName name="PRICE_FOR_18.000.000">#REF!</definedName>
    <definedName name="PRICE_FOR_3700000">'[2]Valuation-30 yr (2)'!$D$47</definedName>
    <definedName name="_xlnm.Print_Area" localSheetId="0">'Emerging Markets Equity'!$A$1:$G$48</definedName>
    <definedName name="_xlnm.Print_Area" localSheetId="1">'Europe Equity'!$A$1:$G$38</definedName>
    <definedName name="_xlnm.Print_Area" localSheetId="6">'FTC'!$A$1:$F$57</definedName>
    <definedName name="_xlnm.Print_Area" localSheetId="5">'Global Comm'!$A$1:$K$38</definedName>
    <definedName name="_xlnm.Print_Area" localSheetId="2">'Global Sector'!$A$1:$G$35</definedName>
    <definedName name="_xlnm.Print_Area" localSheetId="3">'International Equity'!$A$1:$G$46</definedName>
    <definedName name="_xlnm.Print_Area" localSheetId="4">'International Value'!$A$1:$G$44</definedName>
    <definedName name="Print_Area_MI">#REF!</definedName>
    <definedName name="_xlnm.Print_Titles" localSheetId="0">'Emerging Markets Equity'!$9:$9</definedName>
    <definedName name="_xlnm.Print_Titles" localSheetId="1">'Europe Equity'!$9:$9</definedName>
    <definedName name="_xlnm.Print_Titles" localSheetId="5">'Global Comm'!$9:$9</definedName>
    <definedName name="_xlnm.Print_Titles" localSheetId="2">'Global Sector'!$9:$9</definedName>
    <definedName name="_xlnm.Print_Titles" localSheetId="3">'International Equity'!$9:$9</definedName>
    <definedName name="_xlnm.Print_Titles" localSheetId="4">'International Value'!$9:$9</definedName>
    <definedName name="Rep1513">'[5]1513'!$I$2:$J$75</definedName>
    <definedName name="RR_FUNDS">'[3]retirement ready'!$A$4:$Y$85</definedName>
    <definedName name="ST_Redes">'[4]Distr in Excess'!$G$7</definedName>
    <definedName name="ST_ROC">'[4]Distr in Excess'!$G$8</definedName>
    <definedName name="STDiv">#REF!</definedName>
    <definedName name="TBk">#REF!</definedName>
  </definedNames>
  <calcPr fullCalcOnLoad="1"/>
</workbook>
</file>

<file path=xl/comments7.xml><?xml version="1.0" encoding="utf-8"?>
<comments xmlns="http://schemas.openxmlformats.org/spreadsheetml/2006/main">
  <authors>
    <author>Kimberly A Santos</author>
  </authors>
  <commentList>
    <comment ref="E6" authorId="0">
      <text>
        <r>
          <rPr>
            <b/>
            <sz val="8"/>
            <rFont val="Tahoma"/>
            <family val="2"/>
          </rPr>
          <t>Kimberly A Santos:</t>
        </r>
        <r>
          <rPr>
            <sz val="8"/>
            <rFont val="Tahoma"/>
            <family val="2"/>
          </rPr>
          <t xml:space="preserve">
% of FTC pass through at year end. Off off Mass Reallocation Worksheet
</t>
        </r>
      </text>
    </comment>
    <comment ref="C39" authorId="0">
      <text>
        <r>
          <rPr>
            <b/>
            <sz val="8"/>
            <rFont val="Tahoma"/>
            <family val="2"/>
          </rPr>
          <t>Kimberly A Santos:</t>
        </r>
        <r>
          <rPr>
            <sz val="8"/>
            <rFont val="Tahoma"/>
            <family val="2"/>
          </rPr>
          <t xml:space="preserve">
off of holding period analysis done for 4.30.19
</t>
        </r>
      </text>
    </comment>
    <comment ref="D45" authorId="0">
      <text>
        <r>
          <rPr>
            <b/>
            <sz val="8"/>
            <rFont val="Tahoma"/>
            <family val="2"/>
          </rPr>
          <t>Kimberly A Santos:</t>
        </r>
        <r>
          <rPr>
            <sz val="8"/>
            <rFont val="Tahoma"/>
            <family val="2"/>
          </rPr>
          <t xml:space="preserve">
Off of QDI FTC table at YE 2017
</t>
        </r>
      </text>
    </comment>
  </commentList>
</comments>
</file>

<file path=xl/sharedStrings.xml><?xml version="1.0" encoding="utf-8"?>
<sst xmlns="http://schemas.openxmlformats.org/spreadsheetml/2006/main" count="316" uniqueCount="149">
  <si>
    <t>Total</t>
  </si>
  <si>
    <t>Country</t>
  </si>
  <si>
    <t>Foreign Source Taxable Income ($)</t>
  </si>
  <si>
    <t>Ineligible Foreign Source Taxable Income Sec on Loan ($)</t>
  </si>
  <si>
    <t>Eligible for Section 853 Election</t>
  </si>
  <si>
    <t>Ineligible for Section 853 Election</t>
  </si>
  <si>
    <t>Foreign Taxes Paid ($)</t>
  </si>
  <si>
    <t>Japan</t>
  </si>
  <si>
    <t>Outstanding shares</t>
  </si>
  <si>
    <t>Statement Pursuant to §1.853-4</t>
  </si>
  <si>
    <t>Brazil</t>
  </si>
  <si>
    <t>Spain</t>
  </si>
  <si>
    <t>Sweden</t>
  </si>
  <si>
    <t>United Kingdom</t>
  </si>
  <si>
    <t>United States</t>
  </si>
  <si>
    <t>ST Cap Gains Paid</t>
  </si>
  <si>
    <t>Foreign Source Taxable Income Per Share *</t>
  </si>
  <si>
    <t xml:space="preserve">Foreign Taxes Paid per Share </t>
  </si>
  <si>
    <t>Ord Income Paid</t>
  </si>
  <si>
    <t>Foreign Tax Gross UP</t>
  </si>
  <si>
    <t>Box 1a Income Distrib</t>
  </si>
  <si>
    <t>Input off DPS</t>
  </si>
  <si>
    <t>For Tax Purpose</t>
  </si>
  <si>
    <t>only</t>
  </si>
  <si>
    <t>Putnam Global Sector Fund</t>
  </si>
  <si>
    <t>EIN:  27-1716923</t>
  </si>
  <si>
    <t>EIN: 26-3462572</t>
  </si>
  <si>
    <t>Global Sector</t>
  </si>
  <si>
    <t>FSI</t>
  </si>
  <si>
    <t xml:space="preserve"> FYE</t>
  </si>
  <si>
    <t>FYE</t>
  </si>
  <si>
    <t>Underlying Income not inluding any ST amount</t>
  </si>
  <si>
    <t>US</t>
  </si>
  <si>
    <t>Fund #:</t>
  </si>
  <si>
    <t>GV5 [38WA]</t>
  </si>
  <si>
    <t>FTC Pass Through</t>
  </si>
  <si>
    <t>Underlying Fund Eligible to Pass-Through Foreign Tax Credit</t>
  </si>
  <si>
    <t>Class Y Net Investment Dividends</t>
  </si>
  <si>
    <t>Class Y Short-Term Capital Gain Dividends</t>
  </si>
  <si>
    <t>Total Ordinary Dividends</t>
  </si>
  <si>
    <t>FTC ($) Pass-Through on Global Sector Fund</t>
  </si>
  <si>
    <t>Global Financials</t>
  </si>
  <si>
    <t>Global Telecommunications</t>
  </si>
  <si>
    <t>Global Industrials</t>
  </si>
  <si>
    <t>Global Consumer</t>
  </si>
  <si>
    <t>Global Utilities</t>
  </si>
  <si>
    <t>Global Health Care</t>
  </si>
  <si>
    <t>Global Natural Resources</t>
  </si>
  <si>
    <t>Global Technology</t>
  </si>
  <si>
    <t>Distributions from Underlying Funds</t>
  </si>
  <si>
    <t>Underlying Fund Name</t>
  </si>
  <si>
    <t>Total CL Y Dividend Paid</t>
  </si>
  <si>
    <t>Dividend Rate Per/Share</t>
  </si>
  <si>
    <t>Character of Distribution</t>
  </si>
  <si>
    <t>PUTNAM GLOBAL FINANCIALS- Y</t>
  </si>
  <si>
    <t xml:space="preserve">    Ordinary Income</t>
  </si>
  <si>
    <t xml:space="preserve">    ST Capital Gains</t>
  </si>
  <si>
    <t xml:space="preserve">    LT Capital Gains</t>
  </si>
  <si>
    <t xml:space="preserve">PUTNAM GLOBAL TELECOMM - Y </t>
  </si>
  <si>
    <t xml:space="preserve">PUTNAM GLOBAL INDUSTRIALS- Y </t>
  </si>
  <si>
    <t>QDI FTC</t>
  </si>
  <si>
    <t>Class Y Ord + ST Investment Dividends</t>
  </si>
  <si>
    <t>FTC Less Disqual QDI Percentage</t>
  </si>
  <si>
    <t>Qual FTC ($) Pass-Through on Global Sector Fund</t>
  </si>
  <si>
    <t>QDI-FTC Total</t>
  </si>
  <si>
    <t>Calculation QDI-FTC Percentage:</t>
  </si>
  <si>
    <t>Total Income (U.S. &amp; Foreign)</t>
  </si>
  <si>
    <t>DST Code:0075, 0275, 0475, 0675, 0875, 1875</t>
  </si>
  <si>
    <t>Merger 6/14/19</t>
  </si>
  <si>
    <t>The fund is hereby electing to apply code section 853 for the taxable year ending June 14, 2019, and agrees to provide all information as required by §1.853-4(c).</t>
  </si>
  <si>
    <t xml:space="preserve">*The per-share data is based on the fund's year-end shares outstanding as of June 14, 2019. </t>
  </si>
  <si>
    <t>In a notice to shareholders included in the fund's audited financial statements for the year ended June 14, 2019, the fund designated the amounts of foreign source income and foreign taxes paid as shown above. The financial statements were available to shareholders within 60 days of the fund's year-end.</t>
  </si>
  <si>
    <t>Putnam Global Communications Fund</t>
  </si>
  <si>
    <t>FYE: 08/31/18</t>
  </si>
  <si>
    <t>DST Code: 0070, 0270, 0470, 0670, 0870, 1870</t>
  </si>
  <si>
    <t>The fund is hereby electing to apply code section 853 for the taxable year ending August 31, 2018, and agrees to provide all information as required by §1.853-4(c).</t>
  </si>
  <si>
    <t>China</t>
  </si>
  <si>
    <t>Finland</t>
  </si>
  <si>
    <t>France</t>
  </si>
  <si>
    <t>Hong Kong</t>
  </si>
  <si>
    <t>Mexico</t>
  </si>
  <si>
    <t>Netherlands</t>
  </si>
  <si>
    <t>Turkey</t>
  </si>
  <si>
    <t>Only underlying that passed thru FTC</t>
  </si>
  <si>
    <t>FTC $ pass-through on GV5 at 6/14/19</t>
  </si>
  <si>
    <t>Merger:6/14/19</t>
  </si>
  <si>
    <t xml:space="preserve">Only funds that we pass through FTC 2018 that are in Global Sector should be listed </t>
  </si>
  <si>
    <t>FTC % on Underlying Fund 2018</t>
  </si>
  <si>
    <t>Global Communications</t>
  </si>
  <si>
    <t>Disqualified QDI amounts 2019</t>
  </si>
  <si>
    <t>DEC 2018 Disqualified QDI%</t>
  </si>
  <si>
    <t>DEC 2018 QDI-FTC %</t>
  </si>
  <si>
    <t>Putnam International Value Fund</t>
  </si>
  <si>
    <t>EIN: 04-3299786</t>
  </si>
  <si>
    <t>FYE: 06/30/19</t>
  </si>
  <si>
    <t>DST Code:0051, 0251, 0451, 0851, 8851, 1851</t>
  </si>
  <si>
    <t>The fund is hereby electing to apply code section 853 for the taxable year ending June 30, 2019, and agrees to provide all information as required by §1.853-4(c).</t>
  </si>
  <si>
    <t>Australia</t>
  </si>
  <si>
    <t>Canada</t>
  </si>
  <si>
    <t>Germany</t>
  </si>
  <si>
    <t>Ireland</t>
  </si>
  <si>
    <t>Italy</t>
  </si>
  <si>
    <t>New Zealand</t>
  </si>
  <si>
    <t>Norway</t>
  </si>
  <si>
    <t>Singapore</t>
  </si>
  <si>
    <t>South Korea</t>
  </si>
  <si>
    <t>Switzerland</t>
  </si>
  <si>
    <t>Taiwan</t>
  </si>
  <si>
    <t>(ST CGs from Tax Dept.)</t>
  </si>
  <si>
    <t xml:space="preserve">*The per-share data is based on the fund's year-end shares outstanding as of June 30, 2019. </t>
  </si>
  <si>
    <t>In a notice to shareholders included in the fund's audited financial statements for the year ended June 30, 2019, the fund designated the amounts of foreign source income and foreign taxes paid as shown above. The financial statements were available to shareholders within 60 days of the fund's year-end.</t>
  </si>
  <si>
    <t>Putnam Europe Equity Fund</t>
  </si>
  <si>
    <t>EIN: 04-3083315</t>
  </si>
  <si>
    <t>FYE: 06/21/19</t>
  </si>
  <si>
    <t>DST Code: 0032, 0232, 0432, 0832, 8832, 1832</t>
  </si>
  <si>
    <t>The fund is hereby electing to apply code section 853 for the taxable year ending June 21, 2019, and agrees to provide all information as required by §1.853-4(c).</t>
  </si>
  <si>
    <t>Denmark</t>
  </si>
  <si>
    <t>India</t>
  </si>
  <si>
    <t>Luxembourg</t>
  </si>
  <si>
    <t xml:space="preserve">*The per-share data is based on the fund's year-end shares outstanding as of June 21, 2019. </t>
  </si>
  <si>
    <t>In a notice to shareholders included in the fund's audited financial statements for the year ended June 21, 2019, the fund designated the amounts of foreign source income and foreign taxes paid as shown above. The financial statements were available to shareholders within 60 days of the fund's year-end.</t>
  </si>
  <si>
    <t>Putnam International Equity Fund</t>
  </si>
  <si>
    <t>EIN: 04-6661045</t>
  </si>
  <si>
    <t>DST Code: 0035, 0235, 0435, 0835, 7835, 8835, 1835</t>
  </si>
  <si>
    <t>The fund is hereby electing to apply code section 853 for the taxable year ending June 30,2019, and agrees to provide all information as required by §1.853-4(c).</t>
  </si>
  <si>
    <t>Austria</t>
  </si>
  <si>
    <t>South Africa</t>
  </si>
  <si>
    <t xml:space="preserve">*The per-share data is based on the fund's year-end shares outstanding as of June 30,2019. </t>
  </si>
  <si>
    <t>In a notice to shareholders included in the fund's audited financial statements for the year ended June 30,2019, the fund designated the amounts of foreign source income and foreign taxes paid as shown above. The financial statements were available to shareholders within 60 days of the fund's year-end.</t>
  </si>
  <si>
    <t>Putnam Emerging Markets Equity Fund</t>
  </si>
  <si>
    <t>EIN: 26-2670607</t>
  </si>
  <si>
    <t>FYE: 08/31/19</t>
  </si>
  <si>
    <t>The fund is hereby electing to apply code section 853 for the taxable year ending August 31, 2019, and agrees to provide all information as required by §1.853-4(c).</t>
  </si>
  <si>
    <t>Argentina</t>
  </si>
  <si>
    <t>Chile</t>
  </si>
  <si>
    <t>Czech Republic</t>
  </si>
  <si>
    <t>Egypt</t>
  </si>
  <si>
    <t>Hungary</t>
  </si>
  <si>
    <t>Kuwait</t>
  </si>
  <si>
    <t>Peru</t>
  </si>
  <si>
    <t>Philippines</t>
  </si>
  <si>
    <t>Portugal</t>
  </si>
  <si>
    <t>Russia</t>
  </si>
  <si>
    <t>Saudi Arabia</t>
  </si>
  <si>
    <t>Thailand</t>
  </si>
  <si>
    <t>United Arab Emirates</t>
  </si>
  <si>
    <t xml:space="preserve">*The per-share data is based on the fund's year-end shares outstanding as of August 31, 2019. </t>
  </si>
  <si>
    <t>In a notice to shareholders included in the fund's audited financial statements for the year ended August 31, 2019, the fund designated the amounts of foreign source income and foreign taxes paid as shown above. The financial statements were available to shareholders within 60 days of the fund's year-end.</t>
  </si>
  <si>
    <t xml:space="preserve">DST Code: 0059, 0259, 0459, 0859, 8859, 1859  </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</si>
</sst>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Red]\(0\)"/>
    <numFmt numFmtId="165" formatCode="#,##0.00000"/>
    <numFmt numFmtId="166" formatCode="#,##0.000000"/>
    <numFmt numFmtId="167" formatCode="#,##0.0000"/>
    <numFmt numFmtId="168" formatCode="#,##0.000"/>
    <numFmt numFmtId="169" formatCode="#,##0.0"/>
    <numFmt numFmtId="170" formatCode="0.000"/>
    <numFmt numFmtId="171" formatCode="0.00_);\(0.00\)"/>
    <numFmt numFmtId="172" formatCode="#,##0.000_);\(#,##0.000\)"/>
    <numFmt numFmtId="173" formatCode="_(* #,##0.000_);_(* \(#,##0.000\);_(* &quot;-&quot;??_);_(@_)"/>
    <numFmt numFmtId="174" formatCode="_(* #,##0.0_);_(* \(#,##0.0\);_(* &quot;-&quot;??_);_(@_)"/>
    <numFmt numFmtId="175" formatCode="_(* #,##0_);_(* \(#,##0\);_(* &quot;-&quot;??_);_(@_)"/>
    <numFmt numFmtId="176" formatCode="000"/>
    <numFmt numFmtId="177" formatCode="&quot;$&quot;#,##0"/>
    <numFmt numFmtId="178" formatCode="[$$-C09]#,##0;\-[$$-C09]#,##0"/>
    <numFmt numFmtId="179" formatCode="[$$-409]#,##0"/>
    <numFmt numFmtId="180" formatCode="00000.000000"/>
    <numFmt numFmtId="181" formatCode="m/d"/>
    <numFmt numFmtId="182" formatCode="&quot;$&quot;#,##0.000"/>
    <numFmt numFmtId="183" formatCode="&quot;$&quot;#,##0.000_);\(&quot;$&quot;#,##0.000\)"/>
    <numFmt numFmtId="184" formatCode="&quot;$&quot;#,##0.0000"/>
    <numFmt numFmtId="185" formatCode="yyyymmdd"/>
    <numFmt numFmtId="186" formatCode="0.0"/>
    <numFmt numFmtId="187" formatCode="mm/dd/yyyy"/>
    <numFmt numFmtId="188" formatCode="0.000%"/>
    <numFmt numFmtId="189" formatCode="m/d;@"/>
    <numFmt numFmtId="190" formatCode="[$-F800]dddd\,\ mmmm\ dd\,\ yyyy"/>
    <numFmt numFmtId="191" formatCode="[$-409]h:mm:ss\ AM/PM"/>
    <numFmt numFmtId="192" formatCode="0.0000"/>
    <numFmt numFmtId="193" formatCode="&quot;$&quot;#,##0.0000_);\(&quot;$&quot;#,##0.0000\)"/>
    <numFmt numFmtId="194" formatCode="#,##0;[Red]#,##0"/>
    <numFmt numFmtId="195" formatCode="m/d/yy;@"/>
    <numFmt numFmtId="196" formatCode="&quot;$&quot;#,##0.00"/>
    <numFmt numFmtId="197" formatCode="&quot;Yes&quot;;&quot;Yes&quot;;&quot;No&quot;"/>
    <numFmt numFmtId="198" formatCode="&quot;True&quot;;&quot;True&quot;;&quot;False&quot;"/>
    <numFmt numFmtId="199" formatCode="&quot;On&quot;;&quot;On&quot;;&quot;Off&quot;"/>
    <numFmt numFmtId="200" formatCode="[$€-2]\ #,##0.00_);[Red]\([$€-2]\ #,##0.00\)"/>
    <numFmt numFmtId="201" formatCode="[$-409]d\-mmm;@"/>
    <numFmt numFmtId="202" formatCode="mm/d/yyyy"/>
    <numFmt numFmtId="203" formatCode="mm/dd/yy;@"/>
    <numFmt numFmtId="204" formatCode="[$-409]dddd\,\ mmmm\ dd\,\ yyyy"/>
    <numFmt numFmtId="205" formatCode="_(&quot;$&quot;* #,##0_);_(&quot;$&quot;* \(#,##0\);_(&quot;$&quot;* &quot;-&quot;??_);_(@_)"/>
    <numFmt numFmtId="206" formatCode="#,##0.000;\(#,##0.000\)"/>
    <numFmt numFmtId="207" formatCode="#,##0.00;\(#,##0.00\)"/>
    <numFmt numFmtId="208" formatCode="#,##0.0;\(#,##0.0\)"/>
    <numFmt numFmtId="209" formatCode="#,##0;\(#,##0\)"/>
    <numFmt numFmtId="210" formatCode="_(&quot;$&quot;* #,##0.0_);_(&quot;$&quot;* \(#,##0.0\);_(&quot;$&quot;* &quot;-&quot;??_);_(@_)"/>
    <numFmt numFmtId="211" formatCode="0000"/>
    <numFmt numFmtId="212" formatCode="000.00000000%"/>
    <numFmt numFmtId="213" formatCode="0.00000"/>
    <numFmt numFmtId="214" formatCode="0.00%;\(0.00%\)"/>
    <numFmt numFmtId="215" formatCode="#,##0.0_);\(#,##0.0\)"/>
    <numFmt numFmtId="216" formatCode="#,##0.0000_);\(#,##0.0000\)"/>
    <numFmt numFmtId="217" formatCode="#,##0.00000_);\(#,##0.00000\)"/>
    <numFmt numFmtId="218" formatCode="#,##0.00000_);[Red]\(#,##0.00000\)"/>
    <numFmt numFmtId="219" formatCode="0.0000%"/>
    <numFmt numFmtId="220" formatCode="_(&quot;$&quot;* #,##0.0000_);_(&quot;$&quot;* \(#,##0.0000\);_(&quot;$&quot;* &quot;-&quot;??_);_(@_)"/>
    <numFmt numFmtId="221" formatCode="000.00000000"/>
    <numFmt numFmtId="222" formatCode="#,##0.000_);[Red]\(#,##0.000\)"/>
    <numFmt numFmtId="223" formatCode="#,##0.0000_);[Red]\(#,##0.0000\)"/>
    <numFmt numFmtId="224" formatCode="#,##0.000000_);[Red]\(#,##0.000000\)"/>
    <numFmt numFmtId="225" formatCode="0.00000_);\(0.00000\)"/>
    <numFmt numFmtId="226" formatCode="#,##0.0000000_);[Red]\(#,##0.0000000\)"/>
  </numFmts>
  <fonts count="50">
    <font>
      <sz val="10"/>
      <name val="Arial"/>
      <family val="0"/>
    </font>
    <font>
      <u val="single"/>
      <sz val="10"/>
      <color indexed="36"/>
      <name val="Arial"/>
      <family val="2"/>
    </font>
    <font>
      <u val="single"/>
      <sz val="10"/>
      <color indexed="12"/>
      <name val="Arial"/>
      <family val="2"/>
    </font>
    <font>
      <sz val="10"/>
      <name val="Gotham C2 Text"/>
      <family val="3"/>
    </font>
    <font>
      <b/>
      <sz val="10"/>
      <color indexed="9"/>
      <name val="Gotham C2 Text"/>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0"/>
      <name val="Gotham C2 Text"/>
      <family val="3"/>
    </font>
    <font>
      <sz val="10"/>
      <color indexed="10"/>
      <name val="Gotham C2 Text"/>
      <family val="3"/>
    </font>
    <font>
      <sz val="10"/>
      <color indexed="12"/>
      <name val="Gotham C2 Text"/>
      <family val="3"/>
    </font>
    <font>
      <b/>
      <sz val="8"/>
      <name val="Gotham C2 Text"/>
      <family val="3"/>
    </font>
    <font>
      <sz val="9"/>
      <name val="Arial"/>
      <family val="2"/>
    </font>
    <font>
      <b/>
      <sz val="10"/>
      <name val="Arial"/>
      <family val="2"/>
    </font>
    <font>
      <b/>
      <sz val="12"/>
      <color indexed="12"/>
      <name val="Arial"/>
      <family val="2"/>
    </font>
    <font>
      <b/>
      <sz val="11"/>
      <color indexed="12"/>
      <name val="Arial"/>
      <family val="2"/>
    </font>
    <font>
      <sz val="10"/>
      <color indexed="12"/>
      <name val="Arial"/>
      <family val="2"/>
    </font>
    <font>
      <b/>
      <sz val="8"/>
      <name val="Tahoma"/>
      <family val="2"/>
    </font>
    <font>
      <sz val="8"/>
      <name val="Tahoma"/>
      <family val="2"/>
    </font>
    <font>
      <i/>
      <sz val="8"/>
      <color indexed="10"/>
      <name val="Gotham C2 Text"/>
      <family val="3"/>
    </font>
    <font>
      <b/>
      <sz val="10"/>
      <color indexed="9"/>
      <name val="Arial"/>
      <family val="2"/>
    </font>
    <font>
      <b/>
      <sz val="10"/>
      <color indexed="10"/>
      <name val="Gotham C2 Text"/>
      <family val="3"/>
    </font>
    <font>
      <b/>
      <sz val="11"/>
      <color indexed="10"/>
      <name val="Arial"/>
      <family val="2"/>
    </font>
    <font>
      <b/>
      <sz val="8"/>
      <color indexed="9"/>
      <name val="Arial"/>
      <family val="2"/>
    </font>
    <font>
      <u val="single"/>
      <sz val="10"/>
      <color indexed="10"/>
      <name val="Arial"/>
      <family val="2"/>
    </font>
    <font>
      <sz val="10"/>
      <color rgb="FF0000CC"/>
      <name val="Gotham C2 Text"/>
      <family val="3"/>
    </font>
    <font>
      <i/>
      <sz val="8"/>
      <color rgb="FFFF0000"/>
      <name val="Gotham C2 Text"/>
      <family val="3"/>
    </font>
    <font>
      <b/>
      <sz val="10"/>
      <color theme="0"/>
      <name val="Arial"/>
      <family val="2"/>
    </font>
    <font>
      <sz val="10"/>
      <color rgb="FF0000CC"/>
      <name val="Arial"/>
      <family val="2"/>
    </font>
    <font>
      <b/>
      <sz val="10"/>
      <color rgb="FFFF0000"/>
      <name val="Gotham C2 Text"/>
      <family val="3"/>
    </font>
    <font>
      <b/>
      <sz val="11"/>
      <color rgb="FFFF0000"/>
      <name val="Arial"/>
      <family val="2"/>
    </font>
    <font>
      <b/>
      <sz val="8"/>
      <color theme="0"/>
      <name val="Arial"/>
      <family val="2"/>
    </font>
    <font>
      <u val="single"/>
      <sz val="10"/>
      <color rgb="FFFF0000"/>
      <name val="Arial"/>
      <family val="2"/>
    </font>
    <font>
      <sz val="10"/>
      <color rgb="FFFF0000"/>
      <name val="Gotham C2 Text"/>
      <family val="3"/>
    </font>
    <font>
      <b/>
      <sz val="8"/>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
      <patternFill patternType="solid">
        <fgColor rgb="FFFFFF00"/>
        <bgColor indexed="64"/>
      </patternFill>
    </fill>
    <fill>
      <patternFill patternType="solid">
        <fgColor rgb="FF002060"/>
        <bgColor indexed="64"/>
      </patternFill>
    </fill>
    <fill>
      <patternFill patternType="solid">
        <fgColor theme="4" tint="0.39998000860214233"/>
        <bgColor indexed="64"/>
      </patternFill>
    </fill>
    <fill>
      <patternFill patternType="solid">
        <fgColor theme="1"/>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medium"/>
      <bottom style="double"/>
    </border>
    <border>
      <left>
        <color indexed="63"/>
      </left>
      <right>
        <color indexed="63"/>
      </right>
      <top>
        <color indexed="63"/>
      </top>
      <bottom style="hair">
        <color theme="0"/>
      </bottom>
    </border>
    <border>
      <left>
        <color indexed="63"/>
      </left>
      <right style="hair">
        <color theme="0"/>
      </right>
      <top>
        <color indexed="63"/>
      </top>
      <bottom>
        <color indexed="63"/>
      </bottom>
    </border>
    <border>
      <left style="hair">
        <color theme="0"/>
      </left>
      <right style="hair">
        <color theme="0"/>
      </right>
      <top>
        <color indexed="63"/>
      </top>
      <bottom>
        <color indexed="63"/>
      </bottom>
    </border>
    <border>
      <left style="hair">
        <color theme="0"/>
      </left>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style="thin"/>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thin"/>
      <bottom style="double"/>
    </border>
    <border>
      <left>
        <color indexed="63"/>
      </left>
      <right>
        <color indexed="63"/>
      </right>
      <top>
        <color indexed="63"/>
      </top>
      <bottom style="thin"/>
    </border>
    <border>
      <left style="medium"/>
      <right style="medium"/>
      <top style="medium"/>
      <bottom style="medium"/>
    </border>
    <border>
      <left style="hair">
        <color theme="0"/>
      </left>
      <right>
        <color indexed="63"/>
      </right>
      <top>
        <color indexed="63"/>
      </top>
      <bottom style="hair">
        <color theme="0"/>
      </bottom>
    </border>
    <border>
      <left>
        <color indexed="63"/>
      </left>
      <right style="hair">
        <color theme="0"/>
      </right>
      <top>
        <color indexed="63"/>
      </top>
      <bottom style="hair">
        <color theme="0"/>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0" fillId="0" borderId="0" applyNumberFormat="0" applyFill="0" applyBorder="0" applyAlignment="0" applyProtection="0"/>
    <xf numFmtId="0" fontId="1"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0" borderId="0">
      <alignment/>
      <protection/>
    </xf>
    <xf numFmtId="0" fontId="5"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184">
    <xf numFmtId="0" fontId="0" fillId="0" borderId="0" xfId="0" applyAlignment="1">
      <alignment/>
    </xf>
    <xf numFmtId="0" fontId="3" fillId="0" borderId="0" xfId="0" applyFont="1" applyAlignment="1">
      <alignment vertical="top"/>
    </xf>
    <xf numFmtId="0" fontId="3" fillId="0" borderId="0" xfId="0" applyFont="1" applyBorder="1" applyAlignment="1">
      <alignment vertical="top"/>
    </xf>
    <xf numFmtId="0" fontId="4" fillId="24" borderId="0" xfId="0" applyFont="1" applyFill="1" applyBorder="1" applyAlignment="1">
      <alignment horizontal="center" wrapText="1"/>
    </xf>
    <xf numFmtId="0" fontId="3" fillId="0" borderId="0" xfId="0" applyFont="1" applyBorder="1" applyAlignment="1">
      <alignment vertical="top" wrapText="1"/>
    </xf>
    <xf numFmtId="0" fontId="3" fillId="0" borderId="10" xfId="0" applyFont="1" applyBorder="1" applyAlignment="1">
      <alignment vertical="top"/>
    </xf>
    <xf numFmtId="0" fontId="3" fillId="0" borderId="0" xfId="0" applyFont="1" applyAlignment="1">
      <alignment vertical="top" wrapText="1"/>
    </xf>
    <xf numFmtId="0" fontId="23" fillId="0" borderId="0" xfId="0" applyFont="1" applyAlignment="1">
      <alignment vertical="top"/>
    </xf>
    <xf numFmtId="0" fontId="4" fillId="24" borderId="11" xfId="0" applyFont="1" applyFill="1" applyBorder="1" applyAlignment="1">
      <alignment horizontal="center" wrapText="1"/>
    </xf>
    <xf numFmtId="0" fontId="4" fillId="24" borderId="12" xfId="0" applyFont="1" applyFill="1" applyBorder="1" applyAlignment="1" quotePrefix="1">
      <alignment wrapText="1"/>
    </xf>
    <xf numFmtId="0" fontId="4" fillId="24" borderId="13" xfId="0" applyFont="1" applyFill="1" applyBorder="1" applyAlignment="1">
      <alignment horizontal="center" wrapText="1"/>
    </xf>
    <xf numFmtId="0" fontId="4" fillId="24" borderId="14" xfId="0" applyFont="1" applyFill="1" applyBorder="1" applyAlignment="1">
      <alignment horizontal="center" wrapText="1"/>
    </xf>
    <xf numFmtId="0" fontId="4" fillId="24" borderId="12" xfId="0" applyFont="1" applyFill="1" applyBorder="1" applyAlignment="1">
      <alignment horizontal="center" wrapText="1"/>
    </xf>
    <xf numFmtId="0" fontId="3" fillId="0" borderId="0" xfId="0" applyFont="1" applyBorder="1" applyAlignment="1">
      <alignment horizontal="left" vertical="top" wrapText="1"/>
    </xf>
    <xf numFmtId="0" fontId="3" fillId="0" borderId="0" xfId="0" applyFont="1" applyAlignment="1">
      <alignment horizontal="left" vertical="top" wrapText="1"/>
    </xf>
    <xf numFmtId="40" fontId="0" fillId="0" borderId="0" xfId="0" applyNumberFormat="1" applyFont="1" applyAlignment="1" applyProtection="1">
      <alignment/>
      <protection/>
    </xf>
    <xf numFmtId="0" fontId="23" fillId="0" borderId="0" xfId="0" applyFont="1" applyBorder="1" applyAlignment="1">
      <alignment vertical="top"/>
    </xf>
    <xf numFmtId="0" fontId="4" fillId="24" borderId="12" xfId="0" applyFont="1" applyFill="1" applyBorder="1" applyAlignment="1" quotePrefix="1">
      <alignment horizontal="center" wrapText="1"/>
    </xf>
    <xf numFmtId="40" fontId="24" fillId="0" borderId="0" xfId="0" applyNumberFormat="1" applyFont="1" applyFill="1" applyAlignment="1" applyProtection="1">
      <alignment/>
      <protection/>
    </xf>
    <xf numFmtId="0" fontId="3" fillId="0" borderId="0" xfId="0" applyFont="1" applyAlignment="1">
      <alignment vertical="center"/>
    </xf>
    <xf numFmtId="37" fontId="25" fillId="0" borderId="0" xfId="0" applyNumberFormat="1" applyFont="1" applyAlignment="1" applyProtection="1">
      <alignment/>
      <protection locked="0"/>
    </xf>
    <xf numFmtId="213" fontId="3" fillId="0" borderId="0" xfId="0" applyNumberFormat="1" applyFont="1" applyAlignment="1" applyProtection="1">
      <alignment/>
      <protection/>
    </xf>
    <xf numFmtId="40" fontId="3" fillId="0" borderId="0" xfId="0" applyNumberFormat="1" applyFont="1" applyAlignment="1" applyProtection="1">
      <alignment/>
      <protection/>
    </xf>
    <xf numFmtId="40" fontId="3" fillId="0" borderId="0" xfId="0" applyNumberFormat="1" applyFont="1" applyAlignment="1" applyProtection="1" quotePrefix="1">
      <alignment horizontal="left"/>
      <protection/>
    </xf>
    <xf numFmtId="214" fontId="3" fillId="0" borderId="0" xfId="0" applyNumberFormat="1" applyFont="1" applyAlignment="1" applyProtection="1">
      <alignment/>
      <protection/>
    </xf>
    <xf numFmtId="37" fontId="3" fillId="0" borderId="10" xfId="0" applyNumberFormat="1" applyFont="1" applyBorder="1" applyAlignment="1">
      <alignment vertical="top"/>
    </xf>
    <xf numFmtId="40" fontId="0" fillId="0" borderId="15" xfId="0" applyNumberFormat="1" applyFont="1" applyFill="1" applyBorder="1" applyAlignment="1" applyProtection="1">
      <alignment/>
      <protection/>
    </xf>
    <xf numFmtId="37" fontId="40" fillId="0" borderId="16" xfId="0" applyNumberFormat="1" applyFont="1" applyBorder="1" applyAlignment="1" applyProtection="1">
      <alignment/>
      <protection locked="0"/>
    </xf>
    <xf numFmtId="40" fontId="0" fillId="0" borderId="17" xfId="0" applyNumberFormat="1" applyFont="1" applyFill="1" applyBorder="1" applyAlignment="1" applyProtection="1">
      <alignment/>
      <protection/>
    </xf>
    <xf numFmtId="37" fontId="3" fillId="0" borderId="0" xfId="0" applyNumberFormat="1" applyFont="1" applyFill="1" applyBorder="1" applyAlignment="1">
      <alignment vertical="top"/>
    </xf>
    <xf numFmtId="0" fontId="3" fillId="0" borderId="0" xfId="0" applyFont="1" applyFill="1" applyBorder="1" applyAlignment="1">
      <alignment vertical="top"/>
    </xf>
    <xf numFmtId="37" fontId="40" fillId="0" borderId="0" xfId="0" applyNumberFormat="1" applyFont="1" applyBorder="1" applyAlignment="1" applyProtection="1">
      <alignment/>
      <protection locked="0"/>
    </xf>
    <xf numFmtId="0" fontId="3" fillId="0" borderId="18" xfId="0" applyFont="1" applyBorder="1" applyAlignment="1">
      <alignment vertical="top"/>
    </xf>
    <xf numFmtId="40" fontId="0" fillId="0" borderId="19" xfId="0" applyNumberFormat="1" applyFont="1" applyFill="1" applyBorder="1" applyAlignment="1" applyProtection="1">
      <alignment/>
      <protection/>
    </xf>
    <xf numFmtId="37" fontId="3" fillId="0" borderId="20" xfId="0" applyNumberFormat="1" applyFont="1" applyBorder="1" applyAlignment="1" applyProtection="1">
      <alignment/>
      <protection locked="0"/>
    </xf>
    <xf numFmtId="0" fontId="23" fillId="25" borderId="21" xfId="0" applyFont="1" applyFill="1" applyBorder="1" applyAlignment="1">
      <alignment horizontal="center" vertical="top"/>
    </xf>
    <xf numFmtId="0" fontId="3" fillId="0" borderId="22" xfId="0" applyFont="1" applyBorder="1" applyAlignment="1">
      <alignment vertical="top"/>
    </xf>
    <xf numFmtId="0" fontId="41" fillId="0" borderId="16" xfId="0" applyFont="1" applyFill="1" applyBorder="1" applyAlignment="1">
      <alignment vertical="top"/>
    </xf>
    <xf numFmtId="0" fontId="41" fillId="0" borderId="0" xfId="0" applyFont="1" applyFill="1" applyBorder="1" applyAlignment="1">
      <alignment vertical="top"/>
    </xf>
    <xf numFmtId="0" fontId="26" fillId="0" borderId="23" xfId="0" applyFont="1" applyFill="1" applyBorder="1" applyAlignment="1">
      <alignment horizontal="right" vertical="top"/>
    </xf>
    <xf numFmtId="0" fontId="26" fillId="0" borderId="18" xfId="0" applyFont="1" applyFill="1" applyBorder="1" applyAlignment="1">
      <alignment horizontal="right" vertical="top"/>
    </xf>
    <xf numFmtId="37" fontId="3" fillId="0" borderId="0" xfId="0" applyNumberFormat="1" applyFont="1" applyAlignment="1" applyProtection="1">
      <alignment/>
      <protection locked="0"/>
    </xf>
    <xf numFmtId="0" fontId="23" fillId="0" borderId="0" xfId="58" applyFont="1" applyAlignment="1">
      <alignment vertical="top"/>
      <protection/>
    </xf>
    <xf numFmtId="0" fontId="3" fillId="0" borderId="0" xfId="58" applyFont="1" applyAlignment="1">
      <alignment vertical="top"/>
      <protection/>
    </xf>
    <xf numFmtId="0" fontId="3" fillId="0" borderId="0" xfId="58" applyFont="1" applyAlignment="1">
      <alignment horizontal="left" vertical="top" wrapText="1"/>
      <protection/>
    </xf>
    <xf numFmtId="40" fontId="24" fillId="0" borderId="0" xfId="58" applyNumberFormat="1" applyFont="1" applyFill="1" applyProtection="1">
      <alignment/>
      <protection/>
    </xf>
    <xf numFmtId="0" fontId="3" fillId="0" borderId="0" xfId="58" applyFont="1" applyBorder="1" applyAlignment="1">
      <alignment vertical="top"/>
      <protection/>
    </xf>
    <xf numFmtId="40" fontId="25" fillId="0" borderId="0" xfId="58" applyNumberFormat="1" applyFont="1" applyAlignment="1" applyProtection="1">
      <alignment horizontal="center"/>
      <protection/>
    </xf>
    <xf numFmtId="0" fontId="4" fillId="24" borderId="12" xfId="58" applyFont="1" applyFill="1" applyBorder="1" applyAlignment="1" quotePrefix="1">
      <alignment wrapText="1"/>
      <protection/>
    </xf>
    <xf numFmtId="0" fontId="4" fillId="24" borderId="13" xfId="58" applyFont="1" applyFill="1" applyBorder="1" applyAlignment="1">
      <alignment horizontal="center" wrapText="1"/>
      <protection/>
    </xf>
    <xf numFmtId="0" fontId="4" fillId="24" borderId="11" xfId="58" applyFont="1" applyFill="1" applyBorder="1" applyAlignment="1">
      <alignment horizontal="center" wrapText="1"/>
      <protection/>
    </xf>
    <xf numFmtId="0" fontId="4" fillId="24" borderId="12" xfId="58" applyFont="1" applyFill="1" applyBorder="1" applyAlignment="1" quotePrefix="1">
      <alignment horizontal="center" wrapText="1"/>
      <protection/>
    </xf>
    <xf numFmtId="0" fontId="4" fillId="24" borderId="14" xfId="58" applyFont="1" applyFill="1" applyBorder="1" applyAlignment="1">
      <alignment horizontal="center" wrapText="1"/>
      <protection/>
    </xf>
    <xf numFmtId="0" fontId="4" fillId="24" borderId="12" xfId="58" applyFont="1" applyFill="1" applyBorder="1" applyAlignment="1">
      <alignment horizontal="center" wrapText="1"/>
      <protection/>
    </xf>
    <xf numFmtId="0" fontId="4" fillId="24" borderId="0" xfId="58" applyFont="1" applyFill="1" applyBorder="1" applyAlignment="1">
      <alignment horizontal="center" wrapText="1"/>
      <protection/>
    </xf>
    <xf numFmtId="37" fontId="3" fillId="0" borderId="0" xfId="58" applyNumberFormat="1" applyFont="1" applyFill="1" applyProtection="1">
      <alignment/>
      <protection locked="0"/>
    </xf>
    <xf numFmtId="213" fontId="3" fillId="0" borderId="0" xfId="58" applyNumberFormat="1" applyFont="1" applyFill="1" applyProtection="1">
      <alignment/>
      <protection/>
    </xf>
    <xf numFmtId="0" fontId="3" fillId="0" borderId="0" xfId="58" applyFont="1" applyFill="1" applyAlignment="1">
      <alignment vertical="top"/>
      <protection/>
    </xf>
    <xf numFmtId="0" fontId="0" fillId="0" borderId="0" xfId="58" applyFont="1" applyFill="1">
      <alignment/>
      <protection/>
    </xf>
    <xf numFmtId="40" fontId="0" fillId="0" borderId="0" xfId="58" applyNumberFormat="1" applyFont="1" applyFill="1" applyProtection="1">
      <alignment/>
      <protection/>
    </xf>
    <xf numFmtId="0" fontId="3" fillId="0" borderId="10" xfId="58" applyFont="1" applyBorder="1" applyAlignment="1">
      <alignment vertical="top"/>
      <protection/>
    </xf>
    <xf numFmtId="37" fontId="3" fillId="0" borderId="10" xfId="58" applyNumberFormat="1" applyFont="1" applyBorder="1" applyAlignment="1">
      <alignment vertical="top"/>
      <protection/>
    </xf>
    <xf numFmtId="217" fontId="3" fillId="0" borderId="10" xfId="58" applyNumberFormat="1" applyFont="1" applyBorder="1" applyAlignment="1">
      <alignment vertical="top"/>
      <protection/>
    </xf>
    <xf numFmtId="40" fontId="3" fillId="0" borderId="0" xfId="58" applyNumberFormat="1" applyFont="1" applyProtection="1">
      <alignment/>
      <protection/>
    </xf>
    <xf numFmtId="37" fontId="3" fillId="0" borderId="0" xfId="58" applyNumberFormat="1" applyFont="1" applyFill="1" applyBorder="1" applyAlignment="1">
      <alignment vertical="top"/>
      <protection/>
    </xf>
    <xf numFmtId="0" fontId="3" fillId="0" borderId="0" xfId="58" applyFont="1" applyFill="1" applyBorder="1" applyAlignment="1">
      <alignment vertical="top"/>
      <protection/>
    </xf>
    <xf numFmtId="0" fontId="41" fillId="0" borderId="0" xfId="58" applyFont="1" applyFill="1" applyBorder="1" applyAlignment="1">
      <alignment vertical="top"/>
      <protection/>
    </xf>
    <xf numFmtId="40" fontId="42" fillId="26" borderId="0" xfId="0" applyNumberFormat="1" applyFont="1" applyFill="1" applyAlignment="1" applyProtection="1">
      <alignment horizontal="center"/>
      <protection/>
    </xf>
    <xf numFmtId="0" fontId="0" fillId="0" borderId="0" xfId="0" applyAlignment="1">
      <alignment wrapText="1"/>
    </xf>
    <xf numFmtId="40" fontId="42" fillId="26" borderId="0" xfId="0" applyNumberFormat="1" applyFont="1" applyFill="1" applyAlignment="1" applyProtection="1">
      <alignment horizontal="center" wrapText="1"/>
      <protection/>
    </xf>
    <xf numFmtId="0" fontId="42" fillId="26" borderId="0" xfId="0" applyFont="1" applyFill="1" applyAlignment="1">
      <alignment horizontal="center" wrapText="1"/>
    </xf>
    <xf numFmtId="40" fontId="27" fillId="0" borderId="0" xfId="0" applyNumberFormat="1" applyFont="1" applyAlignment="1" applyProtection="1">
      <alignment/>
      <protection/>
    </xf>
    <xf numFmtId="43" fontId="28" fillId="0" borderId="0" xfId="42" applyFont="1" applyFill="1" applyAlignment="1">
      <alignment horizontal="center" wrapText="1"/>
    </xf>
    <xf numFmtId="40" fontId="27" fillId="0" borderId="0" xfId="0" applyNumberFormat="1" applyFont="1" applyFill="1" applyAlignment="1" applyProtection="1">
      <alignment/>
      <protection/>
    </xf>
    <xf numFmtId="40" fontId="0" fillId="0" borderId="0" xfId="58" applyNumberFormat="1" applyFont="1" applyAlignment="1" applyProtection="1">
      <alignment wrapText="1"/>
      <protection/>
    </xf>
    <xf numFmtId="43" fontId="0" fillId="0" borderId="0" xfId="42" applyFont="1" applyAlignment="1" applyProtection="1">
      <alignment/>
      <protection/>
    </xf>
    <xf numFmtId="40" fontId="0" fillId="0" borderId="0" xfId="58" applyNumberFormat="1" applyFont="1" applyProtection="1">
      <alignment/>
      <protection/>
    </xf>
    <xf numFmtId="43" fontId="3" fillId="0" borderId="10" xfId="42" applyFont="1" applyBorder="1" applyAlignment="1">
      <alignment vertical="top"/>
    </xf>
    <xf numFmtId="43" fontId="23" fillId="0" borderId="24" xfId="61" applyNumberFormat="1" applyFont="1" applyBorder="1" applyAlignment="1">
      <alignment vertical="top"/>
    </xf>
    <xf numFmtId="9" fontId="3" fillId="0" borderId="0" xfId="61" applyFont="1" applyAlignment="1">
      <alignment vertical="top"/>
    </xf>
    <xf numFmtId="44" fontId="0" fillId="0" borderId="0" xfId="46" applyFont="1" applyFill="1" applyAlignment="1" applyProtection="1">
      <alignment/>
      <protection/>
    </xf>
    <xf numFmtId="219" fontId="0" fillId="0" borderId="0" xfId="62" applyNumberFormat="1" applyFont="1" applyFill="1" applyAlignment="1" applyProtection="1">
      <alignment/>
      <protection/>
    </xf>
    <xf numFmtId="44" fontId="0" fillId="0" borderId="0" xfId="46" applyFont="1" applyAlignment="1" applyProtection="1">
      <alignment/>
      <protection/>
    </xf>
    <xf numFmtId="44" fontId="43" fillId="0" borderId="0" xfId="46" applyFont="1" applyFill="1" applyAlignment="1" applyProtection="1">
      <alignment/>
      <protection/>
    </xf>
    <xf numFmtId="219" fontId="43" fillId="0" borderId="0" xfId="62" applyNumberFormat="1" applyFont="1" applyFill="1" applyAlignment="1" applyProtection="1">
      <alignment/>
      <protection/>
    </xf>
    <xf numFmtId="44" fontId="0" fillId="0" borderId="24" xfId="46" applyFont="1" applyFill="1" applyBorder="1" applyAlignment="1" applyProtection="1">
      <alignment/>
      <protection/>
    </xf>
    <xf numFmtId="44" fontId="0" fillId="0" borderId="24" xfId="46" applyFont="1" applyBorder="1" applyAlignment="1" applyProtection="1">
      <alignment/>
      <protection/>
    </xf>
    <xf numFmtId="44" fontId="0" fillId="0" borderId="0" xfId="46" applyFont="1" applyFill="1" applyAlignment="1" applyProtection="1">
      <alignment/>
      <protection/>
    </xf>
    <xf numFmtId="220" fontId="0" fillId="0" borderId="0" xfId="46" applyNumberFormat="1" applyFont="1" applyFill="1" applyAlignment="1" applyProtection="1">
      <alignment horizontal="right"/>
      <protection/>
    </xf>
    <xf numFmtId="44" fontId="0" fillId="0" borderId="0" xfId="46" applyFont="1" applyFill="1" applyAlignment="1" applyProtection="1">
      <alignment horizontal="center"/>
      <protection/>
    </xf>
    <xf numFmtId="44" fontId="0" fillId="0" borderId="25" xfId="46" applyFont="1" applyFill="1" applyBorder="1" applyAlignment="1" applyProtection="1">
      <alignment horizontal="center"/>
      <protection/>
    </xf>
    <xf numFmtId="220" fontId="0" fillId="0" borderId="24" xfId="46" applyNumberFormat="1" applyFont="1" applyFill="1" applyBorder="1" applyAlignment="1" applyProtection="1">
      <alignment horizontal="right"/>
      <protection/>
    </xf>
    <xf numFmtId="44" fontId="0" fillId="0" borderId="24" xfId="46" applyFont="1" applyFill="1" applyBorder="1" applyAlignment="1" applyProtection="1">
      <alignment horizontal="center"/>
      <protection/>
    </xf>
    <xf numFmtId="44" fontId="0" fillId="0" borderId="0" xfId="46" applyFont="1" applyAlignment="1" applyProtection="1">
      <alignment/>
      <protection/>
    </xf>
    <xf numFmtId="220" fontId="0" fillId="0" borderId="0" xfId="46" applyNumberFormat="1" applyFont="1" applyAlignment="1" applyProtection="1">
      <alignment horizontal="right"/>
      <protection/>
    </xf>
    <xf numFmtId="220" fontId="0" fillId="0" borderId="24" xfId="46" applyNumberFormat="1" applyFont="1" applyBorder="1" applyAlignment="1" applyProtection="1">
      <alignment horizontal="right"/>
      <protection/>
    </xf>
    <xf numFmtId="219" fontId="0" fillId="0" borderId="0" xfId="62" applyNumberFormat="1" applyFont="1" applyAlignment="1" applyProtection="1">
      <alignment/>
      <protection/>
    </xf>
    <xf numFmtId="44" fontId="0" fillId="0" borderId="24" xfId="46" applyFont="1" applyFill="1" applyBorder="1" applyAlignment="1" applyProtection="1">
      <alignment/>
      <protection/>
    </xf>
    <xf numFmtId="44" fontId="0" fillId="0" borderId="0" xfId="46" applyFont="1" applyBorder="1" applyAlignment="1" applyProtection="1">
      <alignment/>
      <protection/>
    </xf>
    <xf numFmtId="44" fontId="0" fillId="0" borderId="0" xfId="46" applyFont="1" applyFill="1" applyBorder="1" applyAlignment="1" applyProtection="1">
      <alignment/>
      <protection/>
    </xf>
    <xf numFmtId="219" fontId="0" fillId="27" borderId="0" xfId="62" applyNumberFormat="1" applyFont="1" applyFill="1" applyAlignment="1" applyProtection="1">
      <alignment/>
      <protection/>
    </xf>
    <xf numFmtId="219" fontId="28" fillId="0" borderId="26" xfId="62" applyNumberFormat="1" applyFont="1" applyFill="1" applyBorder="1" applyAlignment="1" applyProtection="1" quotePrefix="1">
      <alignment/>
      <protection/>
    </xf>
    <xf numFmtId="40" fontId="23" fillId="0" borderId="0" xfId="58" applyNumberFormat="1" applyFont="1" applyProtection="1">
      <alignment/>
      <protection/>
    </xf>
    <xf numFmtId="43" fontId="0" fillId="0" borderId="0" xfId="58" applyNumberFormat="1" applyFont="1" applyProtection="1">
      <alignment/>
      <protection/>
    </xf>
    <xf numFmtId="224" fontId="0" fillId="0" borderId="0" xfId="0" applyNumberFormat="1" applyAlignment="1" applyProtection="1">
      <alignment/>
      <protection/>
    </xf>
    <xf numFmtId="0" fontId="3" fillId="0" borderId="0" xfId="58" applyFont="1" applyAlignment="1">
      <alignment vertical="center"/>
      <protection/>
    </xf>
    <xf numFmtId="37" fontId="3" fillId="0" borderId="0" xfId="58" applyNumberFormat="1" applyFont="1" applyProtection="1">
      <alignment/>
      <protection locked="0"/>
    </xf>
    <xf numFmtId="0" fontId="44" fillId="0" borderId="0" xfId="58" applyFont="1" applyAlignment="1">
      <alignment vertical="top"/>
      <protection/>
    </xf>
    <xf numFmtId="0" fontId="3" fillId="0" borderId="0" xfId="58" applyFont="1" applyFill="1" applyBorder="1" applyAlignment="1">
      <alignment vertical="top" wrapText="1"/>
      <protection/>
    </xf>
    <xf numFmtId="37" fontId="40" fillId="0" borderId="0" xfId="58" applyNumberFormat="1" applyFont="1" applyFill="1" applyBorder="1" applyProtection="1">
      <alignment/>
      <protection locked="0"/>
    </xf>
    <xf numFmtId="40" fontId="0" fillId="0" borderId="0" xfId="58" applyNumberFormat="1" applyFont="1" applyFill="1" applyBorder="1" applyProtection="1">
      <alignment/>
      <protection/>
    </xf>
    <xf numFmtId="0" fontId="26" fillId="0" borderId="0" xfId="58" applyFont="1" applyFill="1" applyBorder="1" applyAlignment="1">
      <alignment horizontal="right" vertical="top"/>
      <protection/>
    </xf>
    <xf numFmtId="37" fontId="3" fillId="0" borderId="0" xfId="58" applyNumberFormat="1" applyFont="1" applyFill="1" applyBorder="1" applyProtection="1">
      <alignment/>
      <protection locked="0"/>
    </xf>
    <xf numFmtId="0" fontId="23" fillId="0" borderId="0" xfId="58" applyFont="1" applyFill="1" applyBorder="1" applyAlignment="1">
      <alignment horizontal="center" vertical="top"/>
      <protection/>
    </xf>
    <xf numFmtId="37" fontId="23" fillId="0" borderId="10" xfId="58" applyNumberFormat="1" applyFont="1" applyBorder="1" applyAlignment="1">
      <alignment vertical="top"/>
      <protection/>
    </xf>
    <xf numFmtId="0" fontId="29" fillId="0" borderId="0" xfId="0" applyFont="1" applyAlignment="1" applyProtection="1">
      <alignment/>
      <protection/>
    </xf>
    <xf numFmtId="0" fontId="0" fillId="0" borderId="0" xfId="0" applyAlignment="1" applyProtection="1">
      <alignment/>
      <protection/>
    </xf>
    <xf numFmtId="0" fontId="45" fillId="0" borderId="0" xfId="0" applyFont="1" applyAlignment="1" applyProtection="1">
      <alignment/>
      <protection/>
    </xf>
    <xf numFmtId="0" fontId="46" fillId="28" borderId="0" xfId="0" applyFont="1" applyFill="1" applyAlignment="1" applyProtection="1">
      <alignment horizontal="center" wrapText="1"/>
      <protection/>
    </xf>
    <xf numFmtId="0" fontId="30" fillId="0" borderId="0" xfId="0" applyFont="1" applyFill="1" applyAlignment="1" applyProtection="1">
      <alignment/>
      <protection/>
    </xf>
    <xf numFmtId="219" fontId="0" fillId="0" borderId="0" xfId="0" applyNumberFormat="1" applyFill="1" applyAlignment="1" applyProtection="1">
      <alignment/>
      <protection/>
    </xf>
    <xf numFmtId="0" fontId="0" fillId="0" borderId="0" xfId="0" applyFill="1" applyAlignment="1" applyProtection="1">
      <alignment/>
      <protection/>
    </xf>
    <xf numFmtId="0" fontId="28" fillId="0" borderId="0" xfId="0" applyFont="1" applyAlignment="1" applyProtection="1">
      <alignment horizontal="right"/>
      <protection/>
    </xf>
    <xf numFmtId="44" fontId="28" fillId="0" borderId="26" xfId="0" applyNumberFormat="1" applyFont="1" applyFill="1" applyBorder="1" applyAlignment="1" applyProtection="1">
      <alignment/>
      <protection/>
    </xf>
    <xf numFmtId="0" fontId="28" fillId="0" borderId="0" xfId="0" applyFont="1" applyAlignment="1" applyProtection="1">
      <alignment/>
      <protection/>
    </xf>
    <xf numFmtId="0" fontId="28" fillId="0" borderId="0" xfId="0" applyFont="1" applyAlignment="1" applyProtection="1">
      <alignment horizontal="left"/>
      <protection/>
    </xf>
    <xf numFmtId="0" fontId="28" fillId="0" borderId="0" xfId="0" applyFont="1" applyFill="1" applyAlignment="1" applyProtection="1">
      <alignment horizontal="center" wrapText="1"/>
      <protection/>
    </xf>
    <xf numFmtId="0" fontId="28" fillId="0" borderId="0" xfId="0" applyFont="1" applyFill="1" applyAlignment="1" applyProtection="1">
      <alignment wrapText="1"/>
      <protection/>
    </xf>
    <xf numFmtId="0" fontId="28" fillId="0" borderId="0" xfId="0" applyFont="1" applyAlignment="1" applyProtection="1">
      <alignment wrapText="1"/>
      <protection/>
    </xf>
    <xf numFmtId="0" fontId="0" fillId="0" borderId="0" xfId="0" applyFont="1" applyAlignment="1" applyProtection="1">
      <alignment/>
      <protection/>
    </xf>
    <xf numFmtId="0" fontId="0" fillId="0" borderId="0" xfId="0" applyFill="1" applyAlignment="1" applyProtection="1">
      <alignment/>
      <protection/>
    </xf>
    <xf numFmtId="170" fontId="0" fillId="0" borderId="0" xfId="0" applyNumberFormat="1" applyFont="1" applyFill="1" applyBorder="1" applyAlignment="1" applyProtection="1">
      <alignment horizontal="center"/>
      <protection/>
    </xf>
    <xf numFmtId="0" fontId="0" fillId="0" borderId="0" xfId="0" applyBorder="1" applyAlignment="1" applyProtection="1">
      <alignment/>
      <protection/>
    </xf>
    <xf numFmtId="0" fontId="0" fillId="0" borderId="0" xfId="0" applyBorder="1" applyAlignment="1" applyProtection="1">
      <alignment horizontal="center"/>
      <protection/>
    </xf>
    <xf numFmtId="38" fontId="0" fillId="0" borderId="0" xfId="0" applyNumberFormat="1" applyFont="1"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14" fontId="0" fillId="0" borderId="0" xfId="0" applyNumberFormat="1" applyAlignment="1" applyProtection="1">
      <alignment horizontal="center"/>
      <protection/>
    </xf>
    <xf numFmtId="38" fontId="31" fillId="0" borderId="0" xfId="0" applyNumberFormat="1" applyFont="1" applyAlignment="1" applyProtection="1">
      <alignment/>
      <protection/>
    </xf>
    <xf numFmtId="0" fontId="47" fillId="0" borderId="0" xfId="0" applyFont="1" applyBorder="1" applyAlignment="1" applyProtection="1">
      <alignment/>
      <protection/>
    </xf>
    <xf numFmtId="44" fontId="0" fillId="0" borderId="0" xfId="0" applyNumberFormat="1" applyAlignment="1" applyProtection="1">
      <alignment/>
      <protection/>
    </xf>
    <xf numFmtId="219" fontId="0" fillId="0" borderId="0" xfId="0" applyNumberFormat="1" applyAlignment="1" applyProtection="1">
      <alignment/>
      <protection/>
    </xf>
    <xf numFmtId="221" fontId="3" fillId="0" borderId="0" xfId="0" applyNumberFormat="1" applyFont="1" applyFill="1" applyAlignment="1" applyProtection="1">
      <alignment/>
      <protection/>
    </xf>
    <xf numFmtId="0" fontId="0" fillId="0" borderId="0" xfId="0" applyFont="1" applyFill="1" applyAlignment="1" applyProtection="1">
      <alignment/>
      <protection/>
    </xf>
    <xf numFmtId="225" fontId="3" fillId="0" borderId="0" xfId="0" applyNumberFormat="1" applyFont="1" applyAlignment="1" applyProtection="1">
      <alignment/>
      <protection/>
    </xf>
    <xf numFmtId="217" fontId="3" fillId="0" borderId="10" xfId="0" applyNumberFormat="1" applyFont="1" applyBorder="1" applyAlignment="1">
      <alignment vertical="top"/>
    </xf>
    <xf numFmtId="37" fontId="3" fillId="0" borderId="0" xfId="0" applyNumberFormat="1" applyFont="1" applyFill="1" applyAlignment="1" applyProtection="1">
      <alignment/>
      <protection/>
    </xf>
    <xf numFmtId="0" fontId="48" fillId="0" borderId="0" xfId="58" applyFont="1" applyAlignment="1">
      <alignment vertical="top"/>
      <protection/>
    </xf>
    <xf numFmtId="40" fontId="24" fillId="0" borderId="0" xfId="58" applyNumberFormat="1" applyFont="1">
      <alignment/>
      <protection/>
    </xf>
    <xf numFmtId="0" fontId="4" fillId="24" borderId="0" xfId="58" applyFont="1" applyFill="1" applyAlignment="1">
      <alignment horizontal="center" wrapText="1"/>
      <protection/>
    </xf>
    <xf numFmtId="213" fontId="3" fillId="0" borderId="0" xfId="58" applyNumberFormat="1" applyFont="1">
      <alignment/>
      <protection/>
    </xf>
    <xf numFmtId="225" fontId="3" fillId="0" borderId="0" xfId="58" applyNumberFormat="1" applyFont="1">
      <alignment/>
      <protection/>
    </xf>
    <xf numFmtId="218" fontId="0" fillId="0" borderId="0" xfId="58" applyNumberFormat="1">
      <alignment/>
      <protection/>
    </xf>
    <xf numFmtId="40" fontId="0" fillId="0" borderId="0" xfId="58" applyNumberFormat="1">
      <alignment/>
      <protection/>
    </xf>
    <xf numFmtId="40" fontId="3" fillId="0" borderId="0" xfId="58" applyNumberFormat="1" applyFont="1">
      <alignment/>
      <protection/>
    </xf>
    <xf numFmtId="37" fontId="25" fillId="0" borderId="0" xfId="58" applyNumberFormat="1" applyFont="1" applyProtection="1">
      <alignment/>
      <protection locked="0"/>
    </xf>
    <xf numFmtId="40" fontId="3" fillId="0" borderId="0" xfId="58" applyNumberFormat="1" applyFont="1" applyAlignment="1" quotePrefix="1">
      <alignment horizontal="left"/>
      <protection/>
    </xf>
    <xf numFmtId="37" fontId="3" fillId="0" borderId="0" xfId="58" applyNumberFormat="1" applyFont="1">
      <alignment/>
      <protection/>
    </xf>
    <xf numFmtId="214" fontId="3" fillId="0" borderId="0" xfId="58" applyNumberFormat="1" applyFont="1">
      <alignment/>
      <protection/>
    </xf>
    <xf numFmtId="0" fontId="3" fillId="0" borderId="0" xfId="58" applyFont="1" applyAlignment="1">
      <alignment vertical="top" wrapText="1"/>
      <protection/>
    </xf>
    <xf numFmtId="40" fontId="0" fillId="0" borderId="15" xfId="58" applyNumberFormat="1" applyBorder="1">
      <alignment/>
      <protection/>
    </xf>
    <xf numFmtId="37" fontId="40" fillId="0" borderId="16" xfId="58" applyNumberFormat="1" applyFont="1" applyBorder="1" applyProtection="1">
      <alignment/>
      <protection locked="0"/>
    </xf>
    <xf numFmtId="0" fontId="41" fillId="0" borderId="16" xfId="58" applyFont="1" applyBorder="1" applyAlignment="1">
      <alignment vertical="top"/>
      <protection/>
    </xf>
    <xf numFmtId="0" fontId="26" fillId="0" borderId="23" xfId="58" applyFont="1" applyBorder="1" applyAlignment="1">
      <alignment horizontal="right" vertical="top"/>
      <protection/>
    </xf>
    <xf numFmtId="40" fontId="0" fillId="0" borderId="17" xfId="58" applyNumberFormat="1" applyBorder="1">
      <alignment/>
      <protection/>
    </xf>
    <xf numFmtId="37" fontId="3" fillId="0" borderId="0" xfId="58" applyNumberFormat="1" applyFont="1" applyAlignment="1">
      <alignment vertical="top"/>
      <protection/>
    </xf>
    <xf numFmtId="0" fontId="26" fillId="0" borderId="18" xfId="58" applyFont="1" applyBorder="1" applyAlignment="1">
      <alignment horizontal="right" vertical="top"/>
      <protection/>
    </xf>
    <xf numFmtId="37" fontId="40" fillId="0" borderId="0" xfId="58" applyNumberFormat="1" applyFont="1" applyProtection="1">
      <alignment/>
      <protection locked="0"/>
    </xf>
    <xf numFmtId="0" fontId="41" fillId="0" borderId="0" xfId="58" applyFont="1" applyAlignment="1">
      <alignment vertical="top"/>
      <protection/>
    </xf>
    <xf numFmtId="0" fontId="3" fillId="0" borderId="18" xfId="58" applyFont="1" applyBorder="1" applyAlignment="1">
      <alignment vertical="top"/>
      <protection/>
    </xf>
    <xf numFmtId="40" fontId="0" fillId="0" borderId="19" xfId="58" applyNumberFormat="1" applyBorder="1">
      <alignment/>
      <protection/>
    </xf>
    <xf numFmtId="37" fontId="3" fillId="0" borderId="20" xfId="58" applyNumberFormat="1" applyFont="1" applyBorder="1" applyProtection="1">
      <alignment/>
      <protection locked="0"/>
    </xf>
    <xf numFmtId="0" fontId="23" fillId="25" borderId="21" xfId="58" applyFont="1" applyFill="1" applyBorder="1" applyAlignment="1">
      <alignment horizontal="center" vertical="top"/>
      <protection/>
    </xf>
    <xf numFmtId="0" fontId="3" fillId="0" borderId="22" xfId="58" applyFont="1" applyBorder="1" applyAlignment="1">
      <alignment vertical="top"/>
      <protection/>
    </xf>
    <xf numFmtId="0" fontId="0" fillId="0" borderId="0" xfId="58">
      <alignment/>
      <protection/>
    </xf>
    <xf numFmtId="40" fontId="3" fillId="0" borderId="0" xfId="58" applyNumberFormat="1" applyFont="1" applyAlignment="1">
      <alignment vertical="top"/>
      <protection/>
    </xf>
    <xf numFmtId="0" fontId="3" fillId="0" borderId="0" xfId="58" applyFont="1" applyAlignment="1">
      <alignment horizontal="left" vertical="top" wrapText="1"/>
      <protection/>
    </xf>
    <xf numFmtId="0" fontId="4" fillId="24" borderId="27" xfId="58" applyFont="1" applyFill="1" applyBorder="1" applyAlignment="1">
      <alignment horizontal="center" wrapText="1"/>
      <protection/>
    </xf>
    <xf numFmtId="0" fontId="4" fillId="24" borderId="28" xfId="58" applyFont="1" applyFill="1" applyBorder="1" applyAlignment="1">
      <alignment horizontal="center" wrapText="1"/>
      <protection/>
    </xf>
    <xf numFmtId="0" fontId="4" fillId="24" borderId="27" xfId="0" applyFont="1" applyFill="1" applyBorder="1" applyAlignment="1">
      <alignment horizontal="center" wrapText="1"/>
    </xf>
    <xf numFmtId="0" fontId="4" fillId="24" borderId="28" xfId="0" applyFont="1" applyFill="1" applyBorder="1" applyAlignment="1">
      <alignment horizontal="center" wrapText="1"/>
    </xf>
    <xf numFmtId="0" fontId="3" fillId="0" borderId="0" xfId="0" applyFont="1" applyBorder="1" applyAlignment="1">
      <alignment horizontal="left" vertical="top" wrapText="1"/>
    </xf>
    <xf numFmtId="0" fontId="3" fillId="0" borderId="0" xfId="0" applyFont="1" applyAlignment="1">
      <alignment horizontal="left" vertical="top" wrapText="1"/>
    </xf>
    <xf numFmtId="0" fontId="3" fillId="0" borderId="0" xfId="58" applyFont="1" applyFill="1" applyBorder="1" applyAlignment="1">
      <alignment horizontal="left" vertical="top"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Percent 2"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Global%20Sector%20Fund%20of%20Fund.GV5.38WA\Tax\FYE\2011\DRD%20QDI%20Spreadsheet%20fund%20GV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INTL\SWAP\SOLDSWA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rkshare02\data02$\1TAX\Ye2006\QUALIFIED%20DIVIDENDS%202006\Qualified%20Dividends%20200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1TAX\TEMPLATE\Rocsop%2020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rkshare02\data02$\1TAX\Ye2007\DPS%20-%20JANE%20CHAN\Powerselect\1-1-08\PowerSelect%20R1513%20cross%20ref.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Global%20Sector%20Fund%20of%20Fund.GV5.38WA\Tax\FYE\2019%20-%20Merger\Prelim\FTC_QDI_QDI-FTC%206.14.19\FSI%20_%20FTC_QDI_QDI-FTC-merg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lobal Sector"/>
      <sheetName val="QDI"/>
      <sheetName val="DRD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Valuation-30 yr (2)"/>
      <sheetName val="Valuation-10 yr (2)"/>
      <sheetName val="Valuation-2 yr (2)"/>
    </sheetNames>
    <sheetDataSet>
      <sheetData sheetId="0">
        <row r="47">
          <cell r="D47" t="e">
            <v>#REF!</v>
          </cell>
        </row>
        <row r="49">
          <cell r="D49" t="e">
            <v>#REF!</v>
          </cell>
        </row>
      </sheetData>
      <sheetData sheetId="1">
        <row r="49">
          <cell r="D49" t="e">
            <v>#REF!</v>
          </cell>
        </row>
      </sheetData>
      <sheetData sheetId="2">
        <row r="49">
          <cell r="D49" t="e">
            <v>#REF!</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UND CODE ORDER"/>
      <sheetName val="ALPHA ORDER"/>
      <sheetName val="Qualified Dividends"/>
      <sheetName val="retirement ready"/>
      <sheetName val="ALL FUNDS"/>
    </sheetNames>
    <sheetDataSet>
      <sheetData sheetId="3">
        <row r="4">
          <cell r="A4" t="str">
            <v>FUND</v>
          </cell>
          <cell r="P4" t="str">
            <v>YTD PAID</v>
          </cell>
          <cell r="Q4" t="str">
            <v>From Annual Run</v>
          </cell>
          <cell r="R4" t="str">
            <v>From Annual Run</v>
          </cell>
          <cell r="S4" t="str">
            <v>CAP GAIN</v>
          </cell>
          <cell r="U4" t="str">
            <v>From Annual Run</v>
          </cell>
          <cell r="W4" t="str">
            <v>CAP GAIN</v>
          </cell>
          <cell r="Y4" t="str">
            <v>From Annual Run</v>
          </cell>
        </row>
        <row r="5">
          <cell r="A5" t="str">
            <v>#</v>
          </cell>
          <cell r="B5" t="str">
            <v>FUNDS NAME</v>
          </cell>
          <cell r="C5" t="str">
            <v>JANUARY</v>
          </cell>
          <cell r="D5" t="str">
            <v>FEBRUARY</v>
          </cell>
          <cell r="E5" t="str">
            <v>MARCH</v>
          </cell>
          <cell r="F5" t="str">
            <v>APRIL</v>
          </cell>
          <cell r="G5" t="str">
            <v>MAY</v>
          </cell>
          <cell r="H5" t="str">
            <v>JUNE</v>
          </cell>
          <cell r="I5" t="str">
            <v>JULY</v>
          </cell>
          <cell r="J5" t="str">
            <v>AUGUST</v>
          </cell>
          <cell r="K5" t="str">
            <v>SEPTEMBER</v>
          </cell>
          <cell r="L5" t="str">
            <v>OCTOBER</v>
          </cell>
          <cell r="M5" t="str">
            <v>NOVEMBER</v>
          </cell>
          <cell r="N5" t="str">
            <v>DECEMBER</v>
          </cell>
          <cell r="O5" t="str">
            <v>TOTAL</v>
          </cell>
          <cell r="P5" t="str">
            <v>&amp; UNPAID</v>
          </cell>
          <cell r="Q5" t="str">
            <v>of PSHLD51A,B,C</v>
          </cell>
          <cell r="R5" t="str">
            <v>of PSHLD51A,B,C</v>
          </cell>
          <cell r="S5" t="str">
            <v>LONG TERM</v>
          </cell>
          <cell r="T5" t="str">
            <v>TOTAL</v>
          </cell>
          <cell r="U5" t="str">
            <v>of PSHLD51A,B,C</v>
          </cell>
          <cell r="W5" t="str">
            <v>SHORT TERM</v>
          </cell>
          <cell r="X5" t="str">
            <v>TOTAL</v>
          </cell>
          <cell r="Y5" t="str">
            <v>of PSHLD51A,B,C</v>
          </cell>
        </row>
        <row r="6">
          <cell r="C6" t="str">
            <v> </v>
          </cell>
          <cell r="W6" t="str">
            <v> </v>
          </cell>
        </row>
        <row r="7">
          <cell r="B7" t="str">
            <v>RR 2035 - A</v>
          </cell>
          <cell r="C7">
            <v>0</v>
          </cell>
          <cell r="D7">
            <v>0</v>
          </cell>
          <cell r="E7">
            <v>0</v>
          </cell>
          <cell r="F7">
            <v>0</v>
          </cell>
          <cell r="G7">
            <v>0</v>
          </cell>
          <cell r="H7">
            <v>0</v>
          </cell>
          <cell r="I7">
            <v>0</v>
          </cell>
          <cell r="J7">
            <v>0</v>
          </cell>
          <cell r="K7">
            <v>0</v>
          </cell>
          <cell r="L7">
            <v>0</v>
          </cell>
          <cell r="M7">
            <v>0</v>
          </cell>
          <cell r="N7">
            <v>739737.64</v>
          </cell>
          <cell r="O7">
            <v>739737.64</v>
          </cell>
          <cell r="P7">
            <v>739867.11</v>
          </cell>
          <cell r="Q7">
            <v>739867.11</v>
          </cell>
          <cell r="R7">
            <v>0</v>
          </cell>
          <cell r="S7">
            <v>1962470.5352999999</v>
          </cell>
          <cell r="T7">
            <v>1962470.5352999999</v>
          </cell>
          <cell r="U7">
            <v>1981114.93</v>
          </cell>
          <cell r="W7">
            <v>19822.9347</v>
          </cell>
          <cell r="X7">
            <v>19822.9347</v>
          </cell>
          <cell r="Y7">
            <v>1525.48</v>
          </cell>
        </row>
        <row r="8">
          <cell r="A8" t="str">
            <v>40A</v>
          </cell>
          <cell r="B8" t="str">
            <v>RR 2035 - B</v>
          </cell>
          <cell r="C8">
            <v>0</v>
          </cell>
          <cell r="D8">
            <v>0</v>
          </cell>
          <cell r="E8">
            <v>0</v>
          </cell>
          <cell r="F8">
            <v>0</v>
          </cell>
          <cell r="G8">
            <v>0</v>
          </cell>
          <cell r="H8">
            <v>0</v>
          </cell>
          <cell r="I8">
            <v>0</v>
          </cell>
          <cell r="J8">
            <v>0</v>
          </cell>
          <cell r="K8">
            <v>0</v>
          </cell>
          <cell r="L8">
            <v>0</v>
          </cell>
          <cell r="M8">
            <v>0</v>
          </cell>
          <cell r="N8">
            <v>5989.24</v>
          </cell>
          <cell r="O8">
            <v>5989.24</v>
          </cell>
          <cell r="P8">
            <v>5989.24</v>
          </cell>
          <cell r="Q8">
            <v>5989.24</v>
          </cell>
          <cell r="R8">
            <v>0</v>
          </cell>
          <cell r="S8">
            <v>21190.1778</v>
          </cell>
          <cell r="T8">
            <v>21190.1778</v>
          </cell>
          <cell r="U8">
            <v>21387.74</v>
          </cell>
          <cell r="W8">
            <v>214.0422</v>
          </cell>
          <cell r="X8">
            <v>214.0422</v>
          </cell>
          <cell r="Y8">
            <v>16.48</v>
          </cell>
        </row>
        <row r="9">
          <cell r="A9" t="str">
            <v>40B</v>
          </cell>
          <cell r="B9" t="str">
            <v>RR 2035 - C</v>
          </cell>
          <cell r="C9">
            <v>0</v>
          </cell>
          <cell r="D9">
            <v>0</v>
          </cell>
          <cell r="E9">
            <v>0</v>
          </cell>
          <cell r="F9">
            <v>0</v>
          </cell>
          <cell r="G9">
            <v>0</v>
          </cell>
          <cell r="H9">
            <v>0</v>
          </cell>
          <cell r="I9">
            <v>0</v>
          </cell>
          <cell r="J9">
            <v>0</v>
          </cell>
          <cell r="K9">
            <v>0</v>
          </cell>
          <cell r="L9">
            <v>0</v>
          </cell>
          <cell r="M9">
            <v>0</v>
          </cell>
          <cell r="N9">
            <v>934.84</v>
          </cell>
          <cell r="O9">
            <v>934.84</v>
          </cell>
          <cell r="P9">
            <v>934.84</v>
          </cell>
          <cell r="Q9">
            <v>934.84</v>
          </cell>
          <cell r="R9">
            <v>0</v>
          </cell>
          <cell r="S9">
            <v>2544.8049</v>
          </cell>
          <cell r="T9">
            <v>2544.8049</v>
          </cell>
          <cell r="U9">
            <v>2568.53</v>
          </cell>
          <cell r="W9">
            <v>25.7051</v>
          </cell>
          <cell r="X9">
            <v>25.7051</v>
          </cell>
          <cell r="Y9">
            <v>1.98</v>
          </cell>
        </row>
        <row r="10">
          <cell r="A10" t="str">
            <v>40C</v>
          </cell>
          <cell r="B10" t="str">
            <v>RR 2035 - M</v>
          </cell>
          <cell r="C10">
            <v>0</v>
          </cell>
          <cell r="D10">
            <v>0</v>
          </cell>
          <cell r="E10">
            <v>0</v>
          </cell>
          <cell r="F10">
            <v>0</v>
          </cell>
          <cell r="G10">
            <v>0</v>
          </cell>
          <cell r="H10">
            <v>0</v>
          </cell>
          <cell r="I10">
            <v>0</v>
          </cell>
          <cell r="J10">
            <v>0</v>
          </cell>
          <cell r="K10">
            <v>0</v>
          </cell>
          <cell r="L10">
            <v>0</v>
          </cell>
          <cell r="M10">
            <v>0</v>
          </cell>
          <cell r="N10">
            <v>724.58</v>
          </cell>
          <cell r="O10">
            <v>724.58</v>
          </cell>
          <cell r="P10">
            <v>724.58</v>
          </cell>
          <cell r="Q10">
            <v>724.58</v>
          </cell>
          <cell r="R10">
            <v>0</v>
          </cell>
          <cell r="S10">
            <v>2409.0660000000003</v>
          </cell>
          <cell r="T10">
            <v>2409.0660000000003</v>
          </cell>
          <cell r="U10">
            <v>2431.52</v>
          </cell>
          <cell r="W10">
            <v>24.334000000000003</v>
          </cell>
          <cell r="X10">
            <v>24.334000000000003</v>
          </cell>
          <cell r="Y10">
            <v>1.88</v>
          </cell>
        </row>
        <row r="11">
          <cell r="A11" t="str">
            <v>40D</v>
          </cell>
          <cell r="B11" t="str">
            <v>RR 2035 - R</v>
          </cell>
          <cell r="C11">
            <v>0</v>
          </cell>
          <cell r="D11">
            <v>0</v>
          </cell>
          <cell r="E11">
            <v>0</v>
          </cell>
          <cell r="F11">
            <v>0</v>
          </cell>
          <cell r="G11">
            <v>0</v>
          </cell>
          <cell r="H11">
            <v>0</v>
          </cell>
          <cell r="I11">
            <v>0</v>
          </cell>
          <cell r="J11">
            <v>0</v>
          </cell>
          <cell r="K11">
            <v>0</v>
          </cell>
          <cell r="L11">
            <v>0</v>
          </cell>
          <cell r="M11">
            <v>0</v>
          </cell>
          <cell r="N11">
            <v>1576.77</v>
          </cell>
          <cell r="O11">
            <v>1576.77</v>
          </cell>
          <cell r="P11">
            <v>1576.77</v>
          </cell>
          <cell r="Q11">
            <v>1576.77</v>
          </cell>
          <cell r="R11">
            <v>0</v>
          </cell>
          <cell r="S11">
            <v>4030.6958999999997</v>
          </cell>
          <cell r="T11">
            <v>4030.6958999999997</v>
          </cell>
          <cell r="U11">
            <v>4068.3</v>
          </cell>
          <cell r="W11">
            <v>40.7141</v>
          </cell>
          <cell r="X11">
            <v>40.7141</v>
          </cell>
          <cell r="Y11">
            <v>3.11</v>
          </cell>
        </row>
        <row r="12">
          <cell r="A12" t="str">
            <v>40E</v>
          </cell>
          <cell r="B12" t="str">
            <v>RR 2035 - Y</v>
          </cell>
          <cell r="C12">
            <v>0</v>
          </cell>
          <cell r="D12">
            <v>0</v>
          </cell>
          <cell r="E12">
            <v>0</v>
          </cell>
          <cell r="F12">
            <v>0</v>
          </cell>
          <cell r="G12">
            <v>0</v>
          </cell>
          <cell r="H12">
            <v>0</v>
          </cell>
          <cell r="I12">
            <v>0</v>
          </cell>
          <cell r="J12">
            <v>0</v>
          </cell>
          <cell r="K12">
            <v>0</v>
          </cell>
          <cell r="L12">
            <v>0</v>
          </cell>
          <cell r="M12">
            <v>0</v>
          </cell>
          <cell r="N12">
            <v>520626.39</v>
          </cell>
          <cell r="O12">
            <v>520626.39</v>
          </cell>
          <cell r="P12">
            <v>520626.39</v>
          </cell>
          <cell r="Q12">
            <v>520626.39</v>
          </cell>
          <cell r="R12">
            <v>0</v>
          </cell>
          <cell r="S12">
            <v>1249765.6248</v>
          </cell>
          <cell r="T12">
            <v>1249765.6248</v>
          </cell>
          <cell r="U12">
            <v>1261418.2</v>
          </cell>
          <cell r="W12">
            <v>12623.8952</v>
          </cell>
          <cell r="X12">
            <v>12623.8952</v>
          </cell>
          <cell r="Y12">
            <v>971.32</v>
          </cell>
        </row>
        <row r="13">
          <cell r="A13" t="str">
            <v>49Y</v>
          </cell>
          <cell r="B13" t="str">
            <v>TOTAL FUND</v>
          </cell>
          <cell r="O13">
            <v>1269589.46</v>
          </cell>
          <cell r="P13">
            <v>1269718.93</v>
          </cell>
          <cell r="Q13">
            <v>1269718.93</v>
          </cell>
          <cell r="R13">
            <v>0</v>
          </cell>
          <cell r="T13">
            <v>3242410.9047</v>
          </cell>
          <cell r="U13">
            <v>3272989.2199999997</v>
          </cell>
          <cell r="W13" t="str">
            <v> </v>
          </cell>
          <cell r="X13">
            <v>32751.6253</v>
          </cell>
          <cell r="Y13">
            <v>2520.25</v>
          </cell>
        </row>
        <row r="14">
          <cell r="W14" t="str">
            <v> </v>
          </cell>
        </row>
        <row r="15">
          <cell r="B15" t="str">
            <v>RR 2040 - A</v>
          </cell>
          <cell r="C15">
            <v>0</v>
          </cell>
          <cell r="D15">
            <v>0</v>
          </cell>
          <cell r="E15">
            <v>0</v>
          </cell>
          <cell r="F15">
            <v>0</v>
          </cell>
          <cell r="G15">
            <v>0</v>
          </cell>
          <cell r="H15">
            <v>0</v>
          </cell>
          <cell r="I15">
            <v>0</v>
          </cell>
          <cell r="J15">
            <v>0</v>
          </cell>
          <cell r="K15">
            <v>0</v>
          </cell>
          <cell r="L15">
            <v>0</v>
          </cell>
          <cell r="M15">
            <v>0</v>
          </cell>
          <cell r="N15">
            <v>491155.21</v>
          </cell>
          <cell r="O15">
            <v>491155.21</v>
          </cell>
          <cell r="P15">
            <v>491392.96</v>
          </cell>
          <cell r="Q15">
            <v>491392.96</v>
          </cell>
          <cell r="R15">
            <v>0</v>
          </cell>
          <cell r="S15">
            <v>1135854.135</v>
          </cell>
          <cell r="T15">
            <v>1135854.135</v>
          </cell>
          <cell r="U15">
            <v>1134065.64</v>
          </cell>
          <cell r="W15">
            <v>126206.015</v>
          </cell>
          <cell r="X15">
            <v>126206.015</v>
          </cell>
          <cell r="Y15">
            <v>128605.4</v>
          </cell>
        </row>
        <row r="16">
          <cell r="A16" t="str">
            <v>40H</v>
          </cell>
          <cell r="B16" t="str">
            <v>RR 2040 - B</v>
          </cell>
          <cell r="C16">
            <v>0</v>
          </cell>
          <cell r="D16">
            <v>0</v>
          </cell>
          <cell r="E16">
            <v>0</v>
          </cell>
          <cell r="F16">
            <v>0</v>
          </cell>
          <cell r="G16">
            <v>0</v>
          </cell>
          <cell r="H16">
            <v>0</v>
          </cell>
          <cell r="I16">
            <v>0</v>
          </cell>
          <cell r="J16">
            <v>0</v>
          </cell>
          <cell r="K16">
            <v>0</v>
          </cell>
          <cell r="L16">
            <v>0</v>
          </cell>
          <cell r="M16">
            <v>0</v>
          </cell>
          <cell r="N16">
            <v>2749.52</v>
          </cell>
          <cell r="O16">
            <v>2749.52</v>
          </cell>
          <cell r="P16">
            <v>2749.52</v>
          </cell>
          <cell r="Q16">
            <v>2749.52</v>
          </cell>
          <cell r="R16">
            <v>0</v>
          </cell>
          <cell r="S16">
            <v>7988.499000000001</v>
          </cell>
          <cell r="T16">
            <v>7988.499000000001</v>
          </cell>
          <cell r="U16">
            <v>7972.06</v>
          </cell>
          <cell r="W16">
            <v>887.6110000000001</v>
          </cell>
          <cell r="X16">
            <v>887.6110000000001</v>
          </cell>
          <cell r="Y16">
            <v>904.05</v>
          </cell>
        </row>
        <row r="17">
          <cell r="A17" t="str">
            <v>40I</v>
          </cell>
          <cell r="B17" t="str">
            <v>RR 2040 - C</v>
          </cell>
          <cell r="C17">
            <v>0</v>
          </cell>
          <cell r="D17">
            <v>0</v>
          </cell>
          <cell r="E17">
            <v>0</v>
          </cell>
          <cell r="F17">
            <v>0</v>
          </cell>
          <cell r="G17">
            <v>0</v>
          </cell>
          <cell r="H17">
            <v>0</v>
          </cell>
          <cell r="I17">
            <v>0</v>
          </cell>
          <cell r="J17">
            <v>0</v>
          </cell>
          <cell r="K17">
            <v>0</v>
          </cell>
          <cell r="L17">
            <v>0</v>
          </cell>
          <cell r="M17">
            <v>0</v>
          </cell>
          <cell r="N17">
            <v>42.61</v>
          </cell>
          <cell r="O17">
            <v>42.61</v>
          </cell>
          <cell r="P17">
            <v>42.61</v>
          </cell>
          <cell r="Q17">
            <v>42.61</v>
          </cell>
          <cell r="R17">
            <v>0</v>
          </cell>
          <cell r="S17">
            <v>129.078</v>
          </cell>
          <cell r="T17">
            <v>129.078</v>
          </cell>
          <cell r="U17">
            <v>128.81</v>
          </cell>
          <cell r="W17">
            <v>14.341999999999999</v>
          </cell>
          <cell r="X17">
            <v>14.341999999999999</v>
          </cell>
          <cell r="Y17">
            <v>14.61</v>
          </cell>
        </row>
        <row r="18">
          <cell r="A18" t="str">
            <v>40J</v>
          </cell>
          <cell r="B18" t="str">
            <v>RR 2040 - M </v>
          </cell>
          <cell r="C18">
            <v>0</v>
          </cell>
          <cell r="D18">
            <v>0</v>
          </cell>
          <cell r="E18">
            <v>0</v>
          </cell>
          <cell r="F18">
            <v>0</v>
          </cell>
          <cell r="G18">
            <v>0</v>
          </cell>
          <cell r="H18">
            <v>0</v>
          </cell>
          <cell r="I18">
            <v>0</v>
          </cell>
          <cell r="J18">
            <v>0</v>
          </cell>
          <cell r="K18">
            <v>0</v>
          </cell>
          <cell r="L18">
            <v>0</v>
          </cell>
          <cell r="M18">
            <v>0</v>
          </cell>
          <cell r="N18">
            <v>464.33</v>
          </cell>
          <cell r="O18">
            <v>464.33</v>
          </cell>
          <cell r="P18">
            <v>464.33</v>
          </cell>
          <cell r="Q18">
            <v>464.33</v>
          </cell>
          <cell r="R18">
            <v>0</v>
          </cell>
          <cell r="S18">
            <v>1286.154</v>
          </cell>
          <cell r="T18">
            <v>1286.154</v>
          </cell>
          <cell r="U18">
            <v>1283.51</v>
          </cell>
          <cell r="W18">
            <v>142.906</v>
          </cell>
          <cell r="X18">
            <v>142.906</v>
          </cell>
          <cell r="Y18">
            <v>145.55</v>
          </cell>
        </row>
        <row r="19">
          <cell r="A19" t="str">
            <v>40K</v>
          </cell>
          <cell r="B19" t="str">
            <v>RR 2040 - R</v>
          </cell>
          <cell r="C19">
            <v>0</v>
          </cell>
          <cell r="D19">
            <v>0</v>
          </cell>
          <cell r="E19">
            <v>0</v>
          </cell>
          <cell r="F19">
            <v>0</v>
          </cell>
          <cell r="G19">
            <v>0</v>
          </cell>
          <cell r="H19">
            <v>0</v>
          </cell>
          <cell r="I19">
            <v>0</v>
          </cell>
          <cell r="J19">
            <v>0</v>
          </cell>
          <cell r="K19">
            <v>0</v>
          </cell>
          <cell r="L19">
            <v>0</v>
          </cell>
          <cell r="M19">
            <v>0</v>
          </cell>
          <cell r="N19">
            <v>1252.36</v>
          </cell>
          <cell r="O19">
            <v>1252.36</v>
          </cell>
          <cell r="P19">
            <v>1252.36</v>
          </cell>
          <cell r="Q19">
            <v>1252.36</v>
          </cell>
          <cell r="R19">
            <v>0</v>
          </cell>
          <cell r="S19">
            <v>3000.0420000000004</v>
          </cell>
          <cell r="T19">
            <v>3000.0420000000004</v>
          </cell>
          <cell r="U19">
            <v>2993.86</v>
          </cell>
          <cell r="W19">
            <v>333.338</v>
          </cell>
          <cell r="X19">
            <v>333.338</v>
          </cell>
          <cell r="Y19">
            <v>339.52</v>
          </cell>
        </row>
        <row r="20">
          <cell r="A20" t="str">
            <v>40L</v>
          </cell>
          <cell r="B20" t="str">
            <v>RR 2040 - Y</v>
          </cell>
          <cell r="C20">
            <v>0</v>
          </cell>
          <cell r="D20">
            <v>0</v>
          </cell>
          <cell r="E20">
            <v>0</v>
          </cell>
          <cell r="F20">
            <v>0</v>
          </cell>
          <cell r="G20">
            <v>0</v>
          </cell>
          <cell r="H20">
            <v>0</v>
          </cell>
          <cell r="I20">
            <v>0</v>
          </cell>
          <cell r="J20">
            <v>0</v>
          </cell>
          <cell r="K20">
            <v>0</v>
          </cell>
          <cell r="L20">
            <v>0</v>
          </cell>
          <cell r="M20">
            <v>0</v>
          </cell>
          <cell r="N20">
            <v>262202.78</v>
          </cell>
          <cell r="O20">
            <v>262202.78</v>
          </cell>
          <cell r="P20">
            <v>262202.78</v>
          </cell>
          <cell r="Q20">
            <v>262202.78</v>
          </cell>
          <cell r="R20">
            <v>0</v>
          </cell>
          <cell r="S20">
            <v>547553.241</v>
          </cell>
          <cell r="T20">
            <v>547553.241</v>
          </cell>
          <cell r="U20">
            <v>546426.56</v>
          </cell>
          <cell r="W20">
            <v>60839.249</v>
          </cell>
          <cell r="X20">
            <v>60839.249</v>
          </cell>
          <cell r="Y20">
            <v>61965.93</v>
          </cell>
        </row>
        <row r="21">
          <cell r="A21" t="str">
            <v>40F</v>
          </cell>
          <cell r="B21" t="str">
            <v>TOTAL FUND</v>
          </cell>
          <cell r="O21">
            <v>757866.81</v>
          </cell>
          <cell r="P21">
            <v>758104.56</v>
          </cell>
          <cell r="Q21">
            <v>758104.56</v>
          </cell>
          <cell r="R21">
            <v>0</v>
          </cell>
          <cell r="T21">
            <v>1695811.1490000002</v>
          </cell>
          <cell r="U21">
            <v>1692870.4400000002</v>
          </cell>
          <cell r="W21" t="str">
            <v> </v>
          </cell>
          <cell r="X21">
            <v>188423.461</v>
          </cell>
          <cell r="Y21">
            <v>191975.06</v>
          </cell>
        </row>
        <row r="22">
          <cell r="W22" t="str">
            <v> </v>
          </cell>
        </row>
        <row r="23">
          <cell r="B23" t="str">
            <v>RR 2045 - A</v>
          </cell>
          <cell r="C23">
            <v>0</v>
          </cell>
          <cell r="D23">
            <v>0</v>
          </cell>
          <cell r="E23">
            <v>0</v>
          </cell>
          <cell r="F23">
            <v>0</v>
          </cell>
          <cell r="G23">
            <v>0</v>
          </cell>
          <cell r="H23">
            <v>0</v>
          </cell>
          <cell r="I23">
            <v>0</v>
          </cell>
          <cell r="J23">
            <v>0</v>
          </cell>
          <cell r="K23">
            <v>0</v>
          </cell>
          <cell r="L23">
            <v>0</v>
          </cell>
          <cell r="M23">
            <v>0</v>
          </cell>
          <cell r="N23">
            <v>339437.28</v>
          </cell>
          <cell r="O23">
            <v>339437.28</v>
          </cell>
          <cell r="P23">
            <v>339437.28</v>
          </cell>
          <cell r="Q23">
            <v>339437.28</v>
          </cell>
          <cell r="R23">
            <v>0</v>
          </cell>
          <cell r="S23">
            <v>753174.3173999999</v>
          </cell>
          <cell r="T23">
            <v>753174.3173999999</v>
          </cell>
          <cell r="U23">
            <v>754390.85</v>
          </cell>
          <cell r="W23">
            <v>122609.77260000001</v>
          </cell>
          <cell r="X23">
            <v>122609.77260000001</v>
          </cell>
          <cell r="Y23">
            <v>121393.24</v>
          </cell>
        </row>
        <row r="24">
          <cell r="A24" t="str">
            <v>40O</v>
          </cell>
          <cell r="B24" t="str">
            <v>RR 2045 - B</v>
          </cell>
          <cell r="C24">
            <v>0</v>
          </cell>
          <cell r="D24">
            <v>0</v>
          </cell>
          <cell r="E24">
            <v>0</v>
          </cell>
          <cell r="F24">
            <v>0</v>
          </cell>
          <cell r="G24">
            <v>0</v>
          </cell>
          <cell r="H24">
            <v>0</v>
          </cell>
          <cell r="I24">
            <v>0</v>
          </cell>
          <cell r="J24">
            <v>0</v>
          </cell>
          <cell r="K24">
            <v>0</v>
          </cell>
          <cell r="L24">
            <v>0</v>
          </cell>
          <cell r="M24">
            <v>0</v>
          </cell>
          <cell r="N24">
            <v>1443.26</v>
          </cell>
          <cell r="O24">
            <v>1443.26</v>
          </cell>
          <cell r="P24">
            <v>1443.26</v>
          </cell>
          <cell r="Q24">
            <v>1443.26</v>
          </cell>
          <cell r="R24">
            <v>0</v>
          </cell>
          <cell r="S24">
            <v>4407.1904</v>
          </cell>
          <cell r="T24">
            <v>4407.1904</v>
          </cell>
          <cell r="U24">
            <v>4414.31</v>
          </cell>
          <cell r="W24">
            <v>717.4496000000001</v>
          </cell>
          <cell r="X24">
            <v>717.4496000000001</v>
          </cell>
          <cell r="Y24">
            <v>710.33</v>
          </cell>
        </row>
        <row r="25">
          <cell r="A25" t="str">
            <v>40P</v>
          </cell>
          <cell r="B25" t="str">
            <v>RR 2045 - C</v>
          </cell>
          <cell r="C25">
            <v>0</v>
          </cell>
          <cell r="D25">
            <v>0</v>
          </cell>
          <cell r="E25">
            <v>0</v>
          </cell>
          <cell r="F25">
            <v>0</v>
          </cell>
          <cell r="G25">
            <v>0</v>
          </cell>
          <cell r="H25">
            <v>0</v>
          </cell>
          <cell r="I25">
            <v>0</v>
          </cell>
          <cell r="J25">
            <v>0</v>
          </cell>
          <cell r="K25">
            <v>0</v>
          </cell>
          <cell r="L25">
            <v>0</v>
          </cell>
          <cell r="M25">
            <v>0</v>
          </cell>
          <cell r="N25">
            <v>112.87</v>
          </cell>
          <cell r="O25">
            <v>112.87</v>
          </cell>
          <cell r="P25">
            <v>112.87</v>
          </cell>
          <cell r="Q25">
            <v>112.87</v>
          </cell>
          <cell r="R25">
            <v>0</v>
          </cell>
          <cell r="S25">
            <v>420.67760000000004</v>
          </cell>
          <cell r="T25">
            <v>420.67760000000004</v>
          </cell>
          <cell r="U25">
            <v>421.37</v>
          </cell>
          <cell r="W25">
            <v>68.48240000000001</v>
          </cell>
          <cell r="X25">
            <v>68.48240000000001</v>
          </cell>
          <cell r="Y25">
            <v>67.79</v>
          </cell>
        </row>
        <row r="26">
          <cell r="A26" t="str">
            <v>40Q</v>
          </cell>
          <cell r="B26" t="str">
            <v>RR 2045 - M</v>
          </cell>
          <cell r="C26">
            <v>0</v>
          </cell>
          <cell r="D26">
            <v>0</v>
          </cell>
          <cell r="E26">
            <v>0</v>
          </cell>
          <cell r="F26">
            <v>0</v>
          </cell>
          <cell r="G26">
            <v>0</v>
          </cell>
          <cell r="H26">
            <v>0</v>
          </cell>
          <cell r="I26">
            <v>0</v>
          </cell>
          <cell r="J26">
            <v>0</v>
          </cell>
          <cell r="K26">
            <v>0</v>
          </cell>
          <cell r="L26">
            <v>0</v>
          </cell>
          <cell r="M26">
            <v>0</v>
          </cell>
          <cell r="N26">
            <v>45.71</v>
          </cell>
          <cell r="O26">
            <v>45.71</v>
          </cell>
          <cell r="P26">
            <v>66.71</v>
          </cell>
          <cell r="Q26">
            <v>66.71</v>
          </cell>
          <cell r="R26">
            <v>0</v>
          </cell>
          <cell r="S26">
            <v>173.24699999999999</v>
          </cell>
          <cell r="T26">
            <v>173.24699999999999</v>
          </cell>
          <cell r="U26">
            <v>253.27</v>
          </cell>
          <cell r="W26">
            <v>28.203</v>
          </cell>
          <cell r="X26">
            <v>28.203</v>
          </cell>
          <cell r="Y26">
            <v>40.75</v>
          </cell>
        </row>
        <row r="27">
          <cell r="A27" t="str">
            <v>40R</v>
          </cell>
          <cell r="B27" t="str">
            <v>RR 2045 - R</v>
          </cell>
          <cell r="C27">
            <v>0</v>
          </cell>
          <cell r="D27">
            <v>0</v>
          </cell>
          <cell r="E27">
            <v>0</v>
          </cell>
          <cell r="F27">
            <v>0</v>
          </cell>
          <cell r="G27">
            <v>0</v>
          </cell>
          <cell r="H27">
            <v>0</v>
          </cell>
          <cell r="I27">
            <v>0</v>
          </cell>
          <cell r="J27">
            <v>0</v>
          </cell>
          <cell r="K27">
            <v>0</v>
          </cell>
          <cell r="L27">
            <v>0</v>
          </cell>
          <cell r="M27">
            <v>0</v>
          </cell>
          <cell r="N27">
            <v>1221.61</v>
          </cell>
          <cell r="O27">
            <v>1221.61</v>
          </cell>
          <cell r="P27">
            <v>1221.61</v>
          </cell>
          <cell r="Q27">
            <v>1221.61</v>
          </cell>
          <cell r="R27">
            <v>0</v>
          </cell>
          <cell r="S27">
            <v>2581.2728</v>
          </cell>
          <cell r="T27">
            <v>2581.2728</v>
          </cell>
          <cell r="U27">
            <v>2585.43</v>
          </cell>
          <cell r="W27">
            <v>420.20720000000006</v>
          </cell>
          <cell r="X27">
            <v>420.20720000000006</v>
          </cell>
          <cell r="Y27">
            <v>416.05</v>
          </cell>
        </row>
        <row r="28">
          <cell r="A28" t="str">
            <v>40S</v>
          </cell>
          <cell r="B28" t="str">
            <v>RR 2045 - Y</v>
          </cell>
          <cell r="C28">
            <v>0</v>
          </cell>
          <cell r="D28">
            <v>0</v>
          </cell>
          <cell r="E28">
            <v>0</v>
          </cell>
          <cell r="F28">
            <v>0</v>
          </cell>
          <cell r="G28">
            <v>0</v>
          </cell>
          <cell r="H28">
            <v>0</v>
          </cell>
          <cell r="I28">
            <v>0</v>
          </cell>
          <cell r="J28">
            <v>0</v>
          </cell>
          <cell r="K28">
            <v>0</v>
          </cell>
          <cell r="L28">
            <v>0</v>
          </cell>
          <cell r="M28">
            <v>0</v>
          </cell>
          <cell r="N28">
            <v>211147.5</v>
          </cell>
          <cell r="O28">
            <v>211147.5</v>
          </cell>
          <cell r="P28">
            <v>211147.5</v>
          </cell>
          <cell r="Q28">
            <v>211147.5</v>
          </cell>
          <cell r="R28">
            <v>0</v>
          </cell>
          <cell r="S28">
            <v>422335.44779999997</v>
          </cell>
          <cell r="T28">
            <v>422335.44779999997</v>
          </cell>
          <cell r="U28">
            <v>423017.62</v>
          </cell>
          <cell r="W28">
            <v>68752.2822</v>
          </cell>
          <cell r="X28">
            <v>68752.2822</v>
          </cell>
          <cell r="Y28">
            <v>68070.11</v>
          </cell>
        </row>
        <row r="29">
          <cell r="A29" t="str">
            <v>40M</v>
          </cell>
          <cell r="B29" t="str">
            <v>TOTAL FUND</v>
          </cell>
          <cell r="O29">
            <v>553408.23</v>
          </cell>
          <cell r="P29">
            <v>553429.23</v>
          </cell>
          <cell r="Q29">
            <v>553429.23</v>
          </cell>
          <cell r="R29">
            <v>0</v>
          </cell>
          <cell r="T29">
            <v>1183092.153</v>
          </cell>
          <cell r="U29">
            <v>1185082.85</v>
          </cell>
          <cell r="W29" t="str">
            <v> </v>
          </cell>
          <cell r="X29">
            <v>192596.397</v>
          </cell>
          <cell r="Y29">
            <v>190698.27000000002</v>
          </cell>
        </row>
        <row r="30">
          <cell r="W30" t="str">
            <v> </v>
          </cell>
        </row>
        <row r="31">
          <cell r="B31" t="str">
            <v>RR 2010 - A</v>
          </cell>
          <cell r="C31">
            <v>0</v>
          </cell>
          <cell r="D31">
            <v>0</v>
          </cell>
          <cell r="E31">
            <v>0</v>
          </cell>
          <cell r="F31">
            <v>0</v>
          </cell>
          <cell r="G31">
            <v>0</v>
          </cell>
          <cell r="H31">
            <v>0</v>
          </cell>
          <cell r="I31">
            <v>0</v>
          </cell>
          <cell r="J31">
            <v>0</v>
          </cell>
          <cell r="K31">
            <v>0</v>
          </cell>
          <cell r="L31">
            <v>0</v>
          </cell>
          <cell r="M31">
            <v>0</v>
          </cell>
          <cell r="N31">
            <v>1619345.7</v>
          </cell>
          <cell r="O31">
            <v>1619345.7</v>
          </cell>
          <cell r="P31">
            <v>1619352.08</v>
          </cell>
          <cell r="Q31">
            <v>1619352.08</v>
          </cell>
          <cell r="R31">
            <v>0</v>
          </cell>
          <cell r="S31">
            <v>1599303.9744</v>
          </cell>
          <cell r="T31">
            <v>1599303.9744</v>
          </cell>
          <cell r="U31">
            <v>1598361.87</v>
          </cell>
          <cell r="W31">
            <v>16154.5856</v>
          </cell>
          <cell r="X31">
            <v>16154.5856</v>
          </cell>
          <cell r="Y31">
            <v>17103.06</v>
          </cell>
        </row>
        <row r="32">
          <cell r="A32" t="str">
            <v>48K</v>
          </cell>
          <cell r="B32" t="str">
            <v>RR 2010 - B</v>
          </cell>
          <cell r="C32">
            <v>0</v>
          </cell>
          <cell r="D32">
            <v>0</v>
          </cell>
          <cell r="E32">
            <v>0</v>
          </cell>
          <cell r="F32">
            <v>0</v>
          </cell>
          <cell r="G32">
            <v>0</v>
          </cell>
          <cell r="H32">
            <v>0</v>
          </cell>
          <cell r="I32">
            <v>0</v>
          </cell>
          <cell r="J32">
            <v>0</v>
          </cell>
          <cell r="K32">
            <v>0</v>
          </cell>
          <cell r="L32">
            <v>0</v>
          </cell>
          <cell r="M32">
            <v>0</v>
          </cell>
          <cell r="N32">
            <v>8771.3</v>
          </cell>
          <cell r="O32">
            <v>8771.3</v>
          </cell>
          <cell r="P32">
            <v>8771.3</v>
          </cell>
          <cell r="Q32">
            <v>8771.3</v>
          </cell>
          <cell r="R32">
            <v>0</v>
          </cell>
          <cell r="S32">
            <v>10063.884600000001</v>
          </cell>
          <cell r="T32">
            <v>10063.884600000001</v>
          </cell>
          <cell r="U32">
            <v>10057.91</v>
          </cell>
          <cell r="W32">
            <v>101.65540000000001</v>
          </cell>
          <cell r="X32">
            <v>101.65540000000001</v>
          </cell>
          <cell r="Y32">
            <v>107.63</v>
          </cell>
        </row>
        <row r="33">
          <cell r="A33" t="str">
            <v>48L</v>
          </cell>
          <cell r="B33" t="str">
            <v>RR 2010 - C</v>
          </cell>
          <cell r="C33">
            <v>0</v>
          </cell>
          <cell r="D33">
            <v>0</v>
          </cell>
          <cell r="E33">
            <v>0</v>
          </cell>
          <cell r="F33">
            <v>0</v>
          </cell>
          <cell r="G33">
            <v>0</v>
          </cell>
          <cell r="H33">
            <v>0</v>
          </cell>
          <cell r="I33">
            <v>0</v>
          </cell>
          <cell r="J33">
            <v>0</v>
          </cell>
          <cell r="K33">
            <v>0</v>
          </cell>
          <cell r="L33">
            <v>0</v>
          </cell>
          <cell r="M33">
            <v>0</v>
          </cell>
          <cell r="N33">
            <v>1129.76</v>
          </cell>
          <cell r="O33">
            <v>1129.76</v>
          </cell>
          <cell r="P33">
            <v>1129.76</v>
          </cell>
          <cell r="Q33">
            <v>1129.76</v>
          </cell>
          <cell r="R33">
            <v>0</v>
          </cell>
          <cell r="S33">
            <v>1390.8807000000002</v>
          </cell>
          <cell r="T33">
            <v>1390.8807000000002</v>
          </cell>
          <cell r="U33">
            <v>1390.04</v>
          </cell>
          <cell r="W33">
            <v>14.0493</v>
          </cell>
          <cell r="X33">
            <v>14.0493</v>
          </cell>
          <cell r="Y33">
            <v>14.89</v>
          </cell>
        </row>
        <row r="34">
          <cell r="A34" t="str">
            <v>48M</v>
          </cell>
          <cell r="B34" t="str">
            <v>RR 2010 - M</v>
          </cell>
          <cell r="C34">
            <v>0</v>
          </cell>
          <cell r="D34">
            <v>0</v>
          </cell>
          <cell r="E34">
            <v>0</v>
          </cell>
          <cell r="F34">
            <v>0</v>
          </cell>
          <cell r="G34">
            <v>0</v>
          </cell>
          <cell r="H34">
            <v>0</v>
          </cell>
          <cell r="I34">
            <v>0</v>
          </cell>
          <cell r="J34">
            <v>0</v>
          </cell>
          <cell r="K34">
            <v>0</v>
          </cell>
          <cell r="L34">
            <v>0</v>
          </cell>
          <cell r="M34">
            <v>0</v>
          </cell>
          <cell r="N34">
            <v>4019.81</v>
          </cell>
          <cell r="O34">
            <v>4019.81</v>
          </cell>
          <cell r="P34">
            <v>4082.15</v>
          </cell>
          <cell r="Q34">
            <v>4082.15</v>
          </cell>
          <cell r="R34">
            <v>0</v>
          </cell>
          <cell r="S34">
            <v>4558.7916000000005</v>
          </cell>
          <cell r="T34">
            <v>4558.7916000000005</v>
          </cell>
          <cell r="U34">
            <v>4626.78</v>
          </cell>
          <cell r="W34">
            <v>46.0484</v>
          </cell>
          <cell r="X34">
            <v>46.0484</v>
          </cell>
          <cell r="Y34">
            <v>49.48</v>
          </cell>
        </row>
        <row r="35">
          <cell r="A35" t="str">
            <v>48N</v>
          </cell>
          <cell r="B35" t="str">
            <v>RR 2010 - R</v>
          </cell>
          <cell r="C35">
            <v>0</v>
          </cell>
          <cell r="D35">
            <v>0</v>
          </cell>
          <cell r="E35">
            <v>0</v>
          </cell>
          <cell r="F35">
            <v>0</v>
          </cell>
          <cell r="G35">
            <v>0</v>
          </cell>
          <cell r="H35">
            <v>0</v>
          </cell>
          <cell r="I35">
            <v>0</v>
          </cell>
          <cell r="J35">
            <v>0</v>
          </cell>
          <cell r="K35">
            <v>0</v>
          </cell>
          <cell r="L35">
            <v>0</v>
          </cell>
          <cell r="M35">
            <v>0</v>
          </cell>
          <cell r="N35">
            <v>2705.34</v>
          </cell>
          <cell r="O35">
            <v>2705.34</v>
          </cell>
          <cell r="P35">
            <v>2705.34</v>
          </cell>
          <cell r="Q35">
            <v>2705.34</v>
          </cell>
          <cell r="R35">
            <v>0</v>
          </cell>
          <cell r="S35">
            <v>2897.1854999999996</v>
          </cell>
          <cell r="T35">
            <v>2897.1854999999996</v>
          </cell>
          <cell r="U35">
            <v>2895.46</v>
          </cell>
          <cell r="W35">
            <v>29.264499999999998</v>
          </cell>
          <cell r="X35">
            <v>29.264499999999998</v>
          </cell>
          <cell r="Y35">
            <v>30.99</v>
          </cell>
        </row>
        <row r="36">
          <cell r="A36" t="str">
            <v>48O</v>
          </cell>
          <cell r="B36" t="str">
            <v>RR 20-10 - Y</v>
          </cell>
          <cell r="C36">
            <v>0</v>
          </cell>
          <cell r="D36">
            <v>0</v>
          </cell>
          <cell r="E36">
            <v>0</v>
          </cell>
          <cell r="F36">
            <v>0</v>
          </cell>
          <cell r="G36">
            <v>0</v>
          </cell>
          <cell r="H36">
            <v>0</v>
          </cell>
          <cell r="I36">
            <v>0</v>
          </cell>
          <cell r="J36">
            <v>0</v>
          </cell>
          <cell r="K36">
            <v>0</v>
          </cell>
          <cell r="L36">
            <v>0</v>
          </cell>
          <cell r="M36">
            <v>0</v>
          </cell>
          <cell r="N36">
            <v>1140274.53</v>
          </cell>
          <cell r="O36">
            <v>1140274.53</v>
          </cell>
          <cell r="P36">
            <v>1140274.53</v>
          </cell>
          <cell r="Q36">
            <v>1140274.53</v>
          </cell>
          <cell r="R36">
            <v>0</v>
          </cell>
          <cell r="S36">
            <v>1053343.2987</v>
          </cell>
          <cell r="T36">
            <v>1053343.2987</v>
          </cell>
          <cell r="U36">
            <v>1052718.67</v>
          </cell>
          <cell r="W36">
            <v>2345.51</v>
          </cell>
          <cell r="X36">
            <v>2345.51</v>
          </cell>
          <cell r="Y36">
            <v>11264.46</v>
          </cell>
        </row>
        <row r="37">
          <cell r="A37" t="str">
            <v>48I</v>
          </cell>
          <cell r="B37" t="str">
            <v>TOTAL FUND</v>
          </cell>
          <cell r="O37">
            <v>2776246.4400000004</v>
          </cell>
          <cell r="P37">
            <v>2776315.16</v>
          </cell>
          <cell r="Q37">
            <v>2776315.16</v>
          </cell>
          <cell r="R37">
            <v>0</v>
          </cell>
          <cell r="T37">
            <v>2671558.0154999997</v>
          </cell>
          <cell r="U37">
            <v>2670050.73</v>
          </cell>
          <cell r="W37">
            <v>8294.321300000418</v>
          </cell>
          <cell r="X37">
            <v>18691.1132</v>
          </cell>
          <cell r="Y37">
            <v>28570.510000000002</v>
          </cell>
        </row>
        <row r="38">
          <cell r="W38" t="str">
            <v> </v>
          </cell>
        </row>
        <row r="39">
          <cell r="B39" t="str">
            <v>RR MAT - A</v>
          </cell>
          <cell r="C39">
            <v>44679.72</v>
          </cell>
          <cell r="D39">
            <v>72687.28</v>
          </cell>
          <cell r="E39">
            <v>71190.84</v>
          </cell>
          <cell r="F39">
            <v>73069.4</v>
          </cell>
          <cell r="G39">
            <v>74771.85</v>
          </cell>
          <cell r="H39">
            <v>87436.96</v>
          </cell>
          <cell r="I39">
            <v>81748.29</v>
          </cell>
          <cell r="J39">
            <v>86760.27</v>
          </cell>
          <cell r="K39">
            <v>83312.71</v>
          </cell>
          <cell r="L39">
            <v>90355.9</v>
          </cell>
          <cell r="M39">
            <v>100767.15</v>
          </cell>
          <cell r="N39">
            <v>234551</v>
          </cell>
          <cell r="O39">
            <v>1101331.37</v>
          </cell>
          <cell r="P39">
            <v>1101803.68</v>
          </cell>
          <cell r="Q39">
            <v>1101803.68</v>
          </cell>
          <cell r="R39">
            <v>0</v>
          </cell>
          <cell r="S39">
            <v>502122.06169999996</v>
          </cell>
          <cell r="T39">
            <v>502122.06169999996</v>
          </cell>
          <cell r="U39">
            <v>503149.76</v>
          </cell>
          <cell r="W39">
            <v>15529.548299999999</v>
          </cell>
          <cell r="X39">
            <v>15529.548299999999</v>
          </cell>
          <cell r="Y39">
            <v>14501.85</v>
          </cell>
        </row>
        <row r="40">
          <cell r="A40" t="str">
            <v>48R</v>
          </cell>
          <cell r="B40" t="str">
            <v>RR MAT - B</v>
          </cell>
          <cell r="C40">
            <v>102.15</v>
          </cell>
          <cell r="D40">
            <v>171.7</v>
          </cell>
          <cell r="E40">
            <v>201.95</v>
          </cell>
          <cell r="F40">
            <v>206.33</v>
          </cell>
          <cell r="G40">
            <v>226.39</v>
          </cell>
          <cell r="H40">
            <v>265.04</v>
          </cell>
          <cell r="I40">
            <v>242.31</v>
          </cell>
          <cell r="J40">
            <v>295.76</v>
          </cell>
          <cell r="K40">
            <v>284.09</v>
          </cell>
          <cell r="L40">
            <v>302.04</v>
          </cell>
          <cell r="M40">
            <v>342.06</v>
          </cell>
          <cell r="N40">
            <v>896.7</v>
          </cell>
          <cell r="O40">
            <v>3536.5199999999995</v>
          </cell>
          <cell r="P40">
            <v>3536.52</v>
          </cell>
          <cell r="Q40">
            <v>3536.52</v>
          </cell>
          <cell r="R40">
            <v>0</v>
          </cell>
          <cell r="S40">
            <v>2118.9941000000003</v>
          </cell>
          <cell r="T40">
            <v>2118.9941000000003</v>
          </cell>
          <cell r="U40">
            <v>2123.34</v>
          </cell>
          <cell r="W40">
            <v>65.5359</v>
          </cell>
          <cell r="X40">
            <v>65.5359</v>
          </cell>
          <cell r="Y40">
            <v>61.19</v>
          </cell>
        </row>
        <row r="41">
          <cell r="A41" t="str">
            <v>48S</v>
          </cell>
          <cell r="B41" t="str">
            <v>RR MAT - C</v>
          </cell>
          <cell r="C41">
            <v>0.81</v>
          </cell>
          <cell r="D41">
            <v>1.9</v>
          </cell>
          <cell r="E41">
            <v>1.83</v>
          </cell>
          <cell r="F41">
            <v>1.91</v>
          </cell>
          <cell r="G41">
            <v>1.91</v>
          </cell>
          <cell r="H41">
            <v>2.31</v>
          </cell>
          <cell r="I41">
            <v>2.11</v>
          </cell>
          <cell r="J41">
            <v>2.24</v>
          </cell>
          <cell r="K41">
            <v>2.58</v>
          </cell>
          <cell r="L41">
            <v>54.49</v>
          </cell>
          <cell r="M41">
            <v>58.31</v>
          </cell>
          <cell r="N41">
            <v>156.3</v>
          </cell>
          <cell r="O41">
            <v>286.70000000000005</v>
          </cell>
          <cell r="P41">
            <v>347.7</v>
          </cell>
          <cell r="Q41">
            <v>347.7</v>
          </cell>
          <cell r="R41">
            <v>0</v>
          </cell>
          <cell r="S41">
            <v>369.34689999999995</v>
          </cell>
          <cell r="T41">
            <v>369.34689999999995</v>
          </cell>
          <cell r="U41">
            <v>370.11</v>
          </cell>
          <cell r="W41">
            <v>11.4231</v>
          </cell>
          <cell r="X41">
            <v>11.4231</v>
          </cell>
          <cell r="Y41">
            <v>10.66</v>
          </cell>
        </row>
        <row r="42">
          <cell r="A42" t="str">
            <v>48T</v>
          </cell>
          <cell r="B42" t="str">
            <v>RR MAT - M</v>
          </cell>
          <cell r="C42">
            <v>3.31</v>
          </cell>
          <cell r="D42">
            <v>4.06</v>
          </cell>
          <cell r="E42">
            <v>4.3</v>
          </cell>
          <cell r="F42">
            <v>4.31</v>
          </cell>
          <cell r="G42">
            <v>7.12</v>
          </cell>
          <cell r="H42">
            <v>187.63</v>
          </cell>
          <cell r="I42">
            <v>165.55</v>
          </cell>
          <cell r="J42">
            <v>176.24</v>
          </cell>
          <cell r="K42">
            <v>201.57</v>
          </cell>
          <cell r="L42">
            <v>215.68</v>
          </cell>
          <cell r="M42">
            <v>220.35</v>
          </cell>
          <cell r="N42">
            <v>558.23</v>
          </cell>
          <cell r="O42">
            <v>1748.35</v>
          </cell>
          <cell r="P42">
            <v>1748.35</v>
          </cell>
          <cell r="Q42">
            <v>1748.35</v>
          </cell>
          <cell r="R42">
            <v>0</v>
          </cell>
          <cell r="S42">
            <v>1273.8234</v>
          </cell>
          <cell r="T42">
            <v>1273.8234</v>
          </cell>
          <cell r="U42">
            <v>1276.42</v>
          </cell>
          <cell r="W42">
            <v>39.3966</v>
          </cell>
          <cell r="X42">
            <v>39.3966</v>
          </cell>
          <cell r="Y42">
            <v>36.8</v>
          </cell>
        </row>
        <row r="43">
          <cell r="A43" t="str">
            <v>48U</v>
          </cell>
          <cell r="B43" t="str">
            <v>RR MAT - R</v>
          </cell>
          <cell r="C43">
            <v>1.41</v>
          </cell>
          <cell r="D43">
            <v>6.01</v>
          </cell>
          <cell r="E43">
            <v>5.85</v>
          </cell>
          <cell r="F43">
            <v>6.16</v>
          </cell>
          <cell r="G43">
            <v>6.78</v>
          </cell>
          <cell r="H43">
            <v>8.26</v>
          </cell>
          <cell r="I43">
            <v>133.62</v>
          </cell>
          <cell r="J43">
            <v>126.24</v>
          </cell>
          <cell r="K43">
            <v>123.46</v>
          </cell>
          <cell r="L43">
            <v>136.78</v>
          </cell>
          <cell r="M43">
            <v>210.94</v>
          </cell>
          <cell r="N43">
            <v>496.94</v>
          </cell>
          <cell r="O43">
            <v>1262.45</v>
          </cell>
          <cell r="P43">
            <v>1262.43</v>
          </cell>
          <cell r="Q43">
            <v>1262.43</v>
          </cell>
          <cell r="R43">
            <v>0</v>
          </cell>
          <cell r="S43">
            <v>1096.2261</v>
          </cell>
          <cell r="T43">
            <v>1096.2261</v>
          </cell>
          <cell r="U43">
            <v>1098.47</v>
          </cell>
          <cell r="W43">
            <v>33.9039</v>
          </cell>
          <cell r="X43">
            <v>33.9039</v>
          </cell>
          <cell r="Y43">
            <v>31.66</v>
          </cell>
        </row>
        <row r="44">
          <cell r="A44" t="str">
            <v>48V</v>
          </cell>
          <cell r="B44" t="str">
            <v>RR MAT - Y</v>
          </cell>
          <cell r="C44">
            <v>25863.1</v>
          </cell>
          <cell r="D44">
            <v>39266.33</v>
          </cell>
          <cell r="E44">
            <v>38701.65</v>
          </cell>
          <cell r="F44">
            <v>39083.42</v>
          </cell>
          <cell r="G44">
            <v>39672.01</v>
          </cell>
          <cell r="H44">
            <v>44831.52</v>
          </cell>
          <cell r="I44">
            <v>39542.75</v>
          </cell>
          <cell r="J44">
            <v>39879.51</v>
          </cell>
          <cell r="K44">
            <v>34894.48</v>
          </cell>
          <cell r="L44">
            <v>33125.43</v>
          </cell>
          <cell r="M44">
            <v>33699.61</v>
          </cell>
          <cell r="N44">
            <v>73196.09</v>
          </cell>
          <cell r="O44">
            <v>481755.9</v>
          </cell>
          <cell r="P44">
            <v>481756</v>
          </cell>
          <cell r="Q44">
            <v>481756</v>
          </cell>
          <cell r="R44">
            <v>0</v>
          </cell>
          <cell r="S44">
            <v>151800.0045</v>
          </cell>
          <cell r="T44">
            <v>151800.0045</v>
          </cell>
          <cell r="U44">
            <v>152110.7</v>
          </cell>
          <cell r="W44">
            <v>4694.8455</v>
          </cell>
          <cell r="X44">
            <v>4694.8455</v>
          </cell>
          <cell r="Y44">
            <v>4384.15</v>
          </cell>
        </row>
        <row r="45">
          <cell r="A45" t="str">
            <v>48P</v>
          </cell>
          <cell r="B45" t="str">
            <v>TOTAL FUND</v>
          </cell>
          <cell r="O45">
            <v>1589921.29</v>
          </cell>
          <cell r="P45">
            <v>1590454.68</v>
          </cell>
          <cell r="Q45">
            <v>1590454.68</v>
          </cell>
          <cell r="R45">
            <v>0</v>
          </cell>
          <cell r="T45">
            <v>658780.4567</v>
          </cell>
          <cell r="U45">
            <v>660128.8</v>
          </cell>
          <cell r="W45" t="str">
            <v> </v>
          </cell>
          <cell r="X45">
            <v>20374.653299999998</v>
          </cell>
          <cell r="Y45">
            <v>19026.309999999998</v>
          </cell>
        </row>
        <row r="46">
          <cell r="W46" t="str">
            <v> </v>
          </cell>
        </row>
        <row r="47">
          <cell r="B47" t="str">
            <v>RR 2015 - A</v>
          </cell>
          <cell r="C47">
            <v>0</v>
          </cell>
          <cell r="D47">
            <v>0</v>
          </cell>
          <cell r="E47">
            <v>0</v>
          </cell>
          <cell r="F47">
            <v>0</v>
          </cell>
          <cell r="G47">
            <v>0</v>
          </cell>
          <cell r="H47">
            <v>0</v>
          </cell>
          <cell r="I47">
            <v>0</v>
          </cell>
          <cell r="J47">
            <v>0</v>
          </cell>
          <cell r="K47">
            <v>0</v>
          </cell>
          <cell r="L47">
            <v>0</v>
          </cell>
          <cell r="M47">
            <v>0</v>
          </cell>
          <cell r="N47">
            <v>2262081.89</v>
          </cell>
          <cell r="O47">
            <v>2262081.89</v>
          </cell>
          <cell r="P47">
            <v>2262336.29</v>
          </cell>
          <cell r="Q47">
            <v>2262336.29</v>
          </cell>
          <cell r="R47">
            <v>0</v>
          </cell>
          <cell r="S47">
            <v>3664100.9096999997</v>
          </cell>
          <cell r="T47">
            <v>3664100.9096999997</v>
          </cell>
          <cell r="U47">
            <v>3687110.11</v>
          </cell>
          <cell r="W47">
            <v>37011.1203</v>
          </cell>
          <cell r="X47">
            <v>37011.1203</v>
          </cell>
          <cell r="Y47">
            <v>14418.16</v>
          </cell>
        </row>
        <row r="48">
          <cell r="A48" t="str">
            <v>48Y</v>
          </cell>
          <cell r="B48" t="str">
            <v>RR 2015 - B</v>
          </cell>
          <cell r="C48">
            <v>0</v>
          </cell>
          <cell r="D48">
            <v>0</v>
          </cell>
          <cell r="E48">
            <v>0</v>
          </cell>
          <cell r="F48">
            <v>0</v>
          </cell>
          <cell r="G48">
            <v>0</v>
          </cell>
          <cell r="H48">
            <v>0</v>
          </cell>
          <cell r="I48">
            <v>0</v>
          </cell>
          <cell r="J48">
            <v>0</v>
          </cell>
          <cell r="K48">
            <v>0</v>
          </cell>
          <cell r="L48">
            <v>0</v>
          </cell>
          <cell r="M48">
            <v>0</v>
          </cell>
          <cell r="N48">
            <v>14894.59</v>
          </cell>
          <cell r="O48">
            <v>14894.59</v>
          </cell>
          <cell r="P48">
            <v>14894.59</v>
          </cell>
          <cell r="Q48">
            <v>14894.59</v>
          </cell>
          <cell r="R48">
            <v>0</v>
          </cell>
          <cell r="S48">
            <v>29181.269699999997</v>
          </cell>
          <cell r="T48">
            <v>29181.269699999997</v>
          </cell>
          <cell r="U48">
            <v>29361.18</v>
          </cell>
          <cell r="W48">
            <v>294.7603</v>
          </cell>
          <cell r="X48">
            <v>294.7603</v>
          </cell>
          <cell r="Y48">
            <v>114.85</v>
          </cell>
        </row>
        <row r="49">
          <cell r="A49" t="str">
            <v>48Z</v>
          </cell>
          <cell r="B49" t="str">
            <v>RR 2015 - C</v>
          </cell>
          <cell r="C49">
            <v>0</v>
          </cell>
          <cell r="D49">
            <v>0</v>
          </cell>
          <cell r="E49">
            <v>0</v>
          </cell>
          <cell r="F49">
            <v>0</v>
          </cell>
          <cell r="G49">
            <v>0</v>
          </cell>
          <cell r="H49">
            <v>0</v>
          </cell>
          <cell r="I49">
            <v>0</v>
          </cell>
          <cell r="J49">
            <v>0</v>
          </cell>
          <cell r="K49">
            <v>0</v>
          </cell>
          <cell r="L49">
            <v>0</v>
          </cell>
          <cell r="M49">
            <v>0</v>
          </cell>
          <cell r="N49">
            <v>4122.37</v>
          </cell>
          <cell r="O49">
            <v>4122.37</v>
          </cell>
          <cell r="P49">
            <v>4122.37</v>
          </cell>
          <cell r="Q49">
            <v>4122.37</v>
          </cell>
          <cell r="R49">
            <v>0</v>
          </cell>
          <cell r="S49">
            <v>9074.9439</v>
          </cell>
          <cell r="T49">
            <v>9074.9439</v>
          </cell>
          <cell r="U49">
            <v>9130.9</v>
          </cell>
          <cell r="W49">
            <v>91.66610000000001</v>
          </cell>
          <cell r="X49">
            <v>91.66610000000001</v>
          </cell>
          <cell r="Y49">
            <v>35.71</v>
          </cell>
        </row>
        <row r="50">
          <cell r="A50" t="str">
            <v>49A</v>
          </cell>
          <cell r="B50" t="str">
            <v>RR 2015 - M</v>
          </cell>
          <cell r="C50">
            <v>0</v>
          </cell>
          <cell r="D50">
            <v>0</v>
          </cell>
          <cell r="E50">
            <v>0</v>
          </cell>
          <cell r="F50">
            <v>0</v>
          </cell>
          <cell r="G50">
            <v>0</v>
          </cell>
          <cell r="H50">
            <v>0</v>
          </cell>
          <cell r="I50">
            <v>0</v>
          </cell>
          <cell r="J50">
            <v>0</v>
          </cell>
          <cell r="K50">
            <v>0</v>
          </cell>
          <cell r="L50">
            <v>0</v>
          </cell>
          <cell r="M50">
            <v>0</v>
          </cell>
          <cell r="N50">
            <v>3041.95</v>
          </cell>
          <cell r="O50">
            <v>3041.95</v>
          </cell>
          <cell r="P50">
            <v>3083.38</v>
          </cell>
          <cell r="Q50">
            <v>3083.38</v>
          </cell>
          <cell r="R50">
            <v>0</v>
          </cell>
          <cell r="S50">
            <v>6198.6771</v>
          </cell>
          <cell r="T50">
            <v>6198.6771</v>
          </cell>
          <cell r="U50">
            <v>6321.85</v>
          </cell>
          <cell r="W50">
            <v>62.6129</v>
          </cell>
          <cell r="X50">
            <v>62.6129</v>
          </cell>
          <cell r="Y50">
            <v>24.72</v>
          </cell>
        </row>
        <row r="51">
          <cell r="A51" t="str">
            <v>49B</v>
          </cell>
          <cell r="B51" t="str">
            <v>RR 2015 - R</v>
          </cell>
          <cell r="C51">
            <v>0</v>
          </cell>
          <cell r="D51">
            <v>0</v>
          </cell>
          <cell r="E51">
            <v>0</v>
          </cell>
          <cell r="F51">
            <v>0</v>
          </cell>
          <cell r="G51">
            <v>0</v>
          </cell>
          <cell r="H51">
            <v>0</v>
          </cell>
          <cell r="I51">
            <v>0</v>
          </cell>
          <cell r="J51">
            <v>0</v>
          </cell>
          <cell r="K51">
            <v>0</v>
          </cell>
          <cell r="L51">
            <v>0</v>
          </cell>
          <cell r="M51">
            <v>0</v>
          </cell>
          <cell r="N51">
            <v>268.22</v>
          </cell>
          <cell r="O51">
            <v>268.22</v>
          </cell>
          <cell r="P51">
            <v>268.22</v>
          </cell>
          <cell r="Q51">
            <v>268.22</v>
          </cell>
          <cell r="R51">
            <v>0</v>
          </cell>
          <cell r="S51">
            <v>475.8336</v>
          </cell>
          <cell r="T51">
            <v>475.8336</v>
          </cell>
          <cell r="U51">
            <v>478.76</v>
          </cell>
          <cell r="W51">
            <v>4.8064</v>
          </cell>
          <cell r="X51">
            <v>4.8064</v>
          </cell>
          <cell r="Y51">
            <v>1.88</v>
          </cell>
        </row>
        <row r="52">
          <cell r="A52" t="str">
            <v>49C</v>
          </cell>
          <cell r="B52" t="str">
            <v>RR 2015 - Y</v>
          </cell>
          <cell r="C52">
            <v>0</v>
          </cell>
          <cell r="D52">
            <v>0</v>
          </cell>
          <cell r="E52">
            <v>0</v>
          </cell>
          <cell r="F52">
            <v>0</v>
          </cell>
          <cell r="G52">
            <v>0</v>
          </cell>
          <cell r="H52">
            <v>0</v>
          </cell>
          <cell r="I52">
            <v>0</v>
          </cell>
          <cell r="J52">
            <v>0</v>
          </cell>
          <cell r="K52">
            <v>0</v>
          </cell>
          <cell r="L52">
            <v>0</v>
          </cell>
          <cell r="M52">
            <v>0</v>
          </cell>
          <cell r="N52">
            <v>1454847.23</v>
          </cell>
          <cell r="O52">
            <v>1454847.23</v>
          </cell>
          <cell r="P52">
            <v>1454847.23</v>
          </cell>
          <cell r="Q52">
            <v>1454847.23</v>
          </cell>
          <cell r="R52">
            <v>0</v>
          </cell>
          <cell r="S52">
            <v>2190308.9274</v>
          </cell>
          <cell r="T52">
            <v>2190308.9274</v>
          </cell>
          <cell r="U52">
            <v>2203815.43</v>
          </cell>
          <cell r="W52">
            <v>22124.332599999998</v>
          </cell>
          <cell r="X52">
            <v>22124.332599999998</v>
          </cell>
          <cell r="Y52">
            <v>8617.83</v>
          </cell>
        </row>
        <row r="53">
          <cell r="A53" t="str">
            <v>48W</v>
          </cell>
          <cell r="B53" t="str">
            <v>TOTAL FUND</v>
          </cell>
          <cell r="O53">
            <v>3739256.2500000005</v>
          </cell>
          <cell r="P53">
            <v>3739552.08</v>
          </cell>
          <cell r="Q53">
            <v>3739552.08</v>
          </cell>
          <cell r="R53">
            <v>0</v>
          </cell>
          <cell r="T53">
            <v>5899340.5614</v>
          </cell>
          <cell r="U53">
            <v>5936218.23</v>
          </cell>
          <cell r="W53" t="str">
            <v> </v>
          </cell>
          <cell r="X53">
            <v>59589.29860000001</v>
          </cell>
          <cell r="Y53">
            <v>23213.149999999998</v>
          </cell>
        </row>
        <row r="54">
          <cell r="W54" t="str">
            <v> </v>
          </cell>
        </row>
        <row r="55">
          <cell r="B55" t="str">
            <v>RR 2020 - A</v>
          </cell>
          <cell r="C55">
            <v>0</v>
          </cell>
          <cell r="D55">
            <v>0</v>
          </cell>
          <cell r="E55">
            <v>0</v>
          </cell>
          <cell r="F55">
            <v>0</v>
          </cell>
          <cell r="G55">
            <v>0</v>
          </cell>
          <cell r="H55">
            <v>0</v>
          </cell>
          <cell r="I55">
            <v>0</v>
          </cell>
          <cell r="J55">
            <v>0</v>
          </cell>
          <cell r="K55">
            <v>0</v>
          </cell>
          <cell r="L55">
            <v>0</v>
          </cell>
          <cell r="M55">
            <v>0</v>
          </cell>
          <cell r="N55">
            <v>2219235.94</v>
          </cell>
          <cell r="O55">
            <v>2219235.94</v>
          </cell>
          <cell r="P55">
            <v>2219235.94</v>
          </cell>
          <cell r="Q55">
            <v>2219235.94</v>
          </cell>
          <cell r="R55">
            <v>0</v>
          </cell>
          <cell r="S55">
            <v>4408455.2787</v>
          </cell>
          <cell r="T55">
            <v>4408455.2787</v>
          </cell>
          <cell r="U55">
            <v>4451665.73</v>
          </cell>
          <cell r="W55">
            <v>44529.8513</v>
          </cell>
          <cell r="X55">
            <v>44529.8513</v>
          </cell>
          <cell r="Y55">
            <v>1319.4</v>
          </cell>
        </row>
        <row r="56">
          <cell r="A56" t="str">
            <v>49F</v>
          </cell>
          <cell r="B56" t="str">
            <v>RR 2020 - B</v>
          </cell>
          <cell r="C56">
            <v>0</v>
          </cell>
          <cell r="D56">
            <v>0</v>
          </cell>
          <cell r="E56">
            <v>0</v>
          </cell>
          <cell r="F56">
            <v>0</v>
          </cell>
          <cell r="G56">
            <v>0</v>
          </cell>
          <cell r="H56">
            <v>0</v>
          </cell>
          <cell r="I56">
            <v>0</v>
          </cell>
          <cell r="J56">
            <v>0</v>
          </cell>
          <cell r="K56">
            <v>0</v>
          </cell>
          <cell r="L56">
            <v>0</v>
          </cell>
          <cell r="M56">
            <v>0</v>
          </cell>
          <cell r="N56">
            <v>12620.05</v>
          </cell>
          <cell r="O56">
            <v>12620.05</v>
          </cell>
          <cell r="P56">
            <v>12652.74</v>
          </cell>
          <cell r="Q56">
            <v>12652.74</v>
          </cell>
          <cell r="R56">
            <v>0</v>
          </cell>
          <cell r="S56">
            <v>31491.2169</v>
          </cell>
          <cell r="T56">
            <v>31491.2169</v>
          </cell>
          <cell r="U56">
            <v>31882.33</v>
          </cell>
          <cell r="W56">
            <v>318.0931</v>
          </cell>
          <cell r="X56">
            <v>318.0931</v>
          </cell>
          <cell r="Y56">
            <v>9.38</v>
          </cell>
        </row>
        <row r="57">
          <cell r="A57" t="str">
            <v>49G</v>
          </cell>
          <cell r="B57" t="str">
            <v>RR 2020 - C</v>
          </cell>
          <cell r="C57">
            <v>0</v>
          </cell>
          <cell r="D57">
            <v>0</v>
          </cell>
          <cell r="E57">
            <v>0</v>
          </cell>
          <cell r="F57">
            <v>0</v>
          </cell>
          <cell r="G57">
            <v>0</v>
          </cell>
          <cell r="H57">
            <v>0</v>
          </cell>
          <cell r="I57">
            <v>0</v>
          </cell>
          <cell r="J57">
            <v>0</v>
          </cell>
          <cell r="K57">
            <v>0</v>
          </cell>
          <cell r="L57">
            <v>0</v>
          </cell>
          <cell r="M57">
            <v>0</v>
          </cell>
          <cell r="N57">
            <v>1638.08</v>
          </cell>
          <cell r="O57">
            <v>1638.08</v>
          </cell>
          <cell r="P57">
            <v>1638.08</v>
          </cell>
          <cell r="Q57">
            <v>1638.08</v>
          </cell>
          <cell r="R57">
            <v>0</v>
          </cell>
          <cell r="S57">
            <v>4817.9538</v>
          </cell>
          <cell r="T57">
            <v>4817.9538</v>
          </cell>
          <cell r="U57">
            <v>4865.18</v>
          </cell>
          <cell r="W57">
            <v>48.6662</v>
          </cell>
          <cell r="X57">
            <v>48.6662</v>
          </cell>
          <cell r="Y57">
            <v>1.44</v>
          </cell>
        </row>
        <row r="58">
          <cell r="A58" t="str">
            <v>49H</v>
          </cell>
          <cell r="B58" t="str">
            <v>RR 2020 - M</v>
          </cell>
          <cell r="C58">
            <v>0</v>
          </cell>
          <cell r="D58">
            <v>0</v>
          </cell>
          <cell r="E58">
            <v>0</v>
          </cell>
          <cell r="F58">
            <v>0</v>
          </cell>
          <cell r="G58">
            <v>0</v>
          </cell>
          <cell r="H58">
            <v>0</v>
          </cell>
          <cell r="I58">
            <v>0</v>
          </cell>
          <cell r="J58">
            <v>0</v>
          </cell>
          <cell r="K58">
            <v>0</v>
          </cell>
          <cell r="L58">
            <v>0</v>
          </cell>
          <cell r="M58">
            <v>0</v>
          </cell>
          <cell r="N58">
            <v>12118.49</v>
          </cell>
          <cell r="O58">
            <v>12118.49</v>
          </cell>
          <cell r="P58">
            <v>12118.49</v>
          </cell>
          <cell r="Q58">
            <v>12118.49</v>
          </cell>
          <cell r="R58">
            <v>0</v>
          </cell>
          <cell r="S58">
            <v>28819.098</v>
          </cell>
          <cell r="T58">
            <v>28819.098</v>
          </cell>
          <cell r="U58">
            <v>29101.56</v>
          </cell>
          <cell r="W58">
            <v>291.10200000000003</v>
          </cell>
          <cell r="X58">
            <v>291.10200000000003</v>
          </cell>
          <cell r="Y58">
            <v>8.64</v>
          </cell>
        </row>
        <row r="59">
          <cell r="A59" t="str">
            <v>49I</v>
          </cell>
          <cell r="B59" t="str">
            <v>RR 2020 - R</v>
          </cell>
          <cell r="C59">
            <v>0</v>
          </cell>
          <cell r="D59">
            <v>0</v>
          </cell>
          <cell r="E59">
            <v>0</v>
          </cell>
          <cell r="F59">
            <v>0</v>
          </cell>
          <cell r="G59">
            <v>0</v>
          </cell>
          <cell r="H59">
            <v>0</v>
          </cell>
          <cell r="I59">
            <v>0</v>
          </cell>
          <cell r="J59">
            <v>0</v>
          </cell>
          <cell r="K59">
            <v>0</v>
          </cell>
          <cell r="L59">
            <v>0</v>
          </cell>
          <cell r="M59">
            <v>0</v>
          </cell>
          <cell r="N59">
            <v>2994.59</v>
          </cell>
          <cell r="O59">
            <v>2994.59</v>
          </cell>
          <cell r="P59">
            <v>2994.59</v>
          </cell>
          <cell r="Q59">
            <v>2994.59</v>
          </cell>
          <cell r="R59">
            <v>0</v>
          </cell>
          <cell r="S59">
            <v>6344.801100000001</v>
          </cell>
          <cell r="T59">
            <v>6344.801100000001</v>
          </cell>
          <cell r="U59">
            <v>6406.98</v>
          </cell>
          <cell r="W59">
            <v>64.08890000000001</v>
          </cell>
          <cell r="X59">
            <v>64.08890000000001</v>
          </cell>
          <cell r="Y59">
            <v>1.91</v>
          </cell>
        </row>
        <row r="60">
          <cell r="A60" t="str">
            <v>49J</v>
          </cell>
          <cell r="B60" t="str">
            <v>RR 2020 - Y</v>
          </cell>
          <cell r="C60">
            <v>0</v>
          </cell>
          <cell r="D60">
            <v>0</v>
          </cell>
          <cell r="E60">
            <v>0</v>
          </cell>
          <cell r="F60">
            <v>0</v>
          </cell>
          <cell r="G60">
            <v>0</v>
          </cell>
          <cell r="H60">
            <v>0</v>
          </cell>
          <cell r="I60">
            <v>0</v>
          </cell>
          <cell r="J60">
            <v>0</v>
          </cell>
          <cell r="K60">
            <v>0</v>
          </cell>
          <cell r="L60">
            <v>0</v>
          </cell>
          <cell r="M60">
            <v>0</v>
          </cell>
          <cell r="N60">
            <v>1513866.56</v>
          </cell>
          <cell r="O60">
            <v>1513866.56</v>
          </cell>
          <cell r="P60">
            <v>1513866.56</v>
          </cell>
          <cell r="Q60">
            <v>1513866.56</v>
          </cell>
          <cell r="R60">
            <v>0</v>
          </cell>
          <cell r="S60">
            <v>2759523.6141</v>
          </cell>
          <cell r="T60">
            <v>2759523.6141</v>
          </cell>
          <cell r="U60">
            <v>2786571.68</v>
          </cell>
          <cell r="W60">
            <v>27873.975899999998</v>
          </cell>
          <cell r="X60">
            <v>27873.975899999998</v>
          </cell>
          <cell r="Y60">
            <v>825.91</v>
          </cell>
        </row>
        <row r="61">
          <cell r="A61" t="str">
            <v>49D</v>
          </cell>
          <cell r="B61" t="str">
            <v>TOTAL FUND</v>
          </cell>
          <cell r="O61">
            <v>3762473.71</v>
          </cell>
          <cell r="P61">
            <v>3762506.4000000004</v>
          </cell>
          <cell r="Q61">
            <v>3762506.4000000004</v>
          </cell>
          <cell r="R61">
            <v>0</v>
          </cell>
          <cell r="T61">
            <v>7239451.9626</v>
          </cell>
          <cell r="U61">
            <v>7310493.460000001</v>
          </cell>
          <cell r="W61" t="str">
            <v> </v>
          </cell>
          <cell r="X61">
            <v>73125.77739999999</v>
          </cell>
          <cell r="Y61">
            <v>2166.6800000000003</v>
          </cell>
        </row>
        <row r="62">
          <cell r="W62" t="str">
            <v> </v>
          </cell>
        </row>
        <row r="63">
          <cell r="B63" t="str">
            <v>RR 2025 - A</v>
          </cell>
          <cell r="C63">
            <v>0</v>
          </cell>
          <cell r="D63">
            <v>0</v>
          </cell>
          <cell r="E63">
            <v>0</v>
          </cell>
          <cell r="F63">
            <v>0</v>
          </cell>
          <cell r="G63">
            <v>0</v>
          </cell>
          <cell r="H63">
            <v>0</v>
          </cell>
          <cell r="I63">
            <v>0</v>
          </cell>
          <cell r="J63">
            <v>0</v>
          </cell>
          <cell r="K63">
            <v>0</v>
          </cell>
          <cell r="L63">
            <v>0</v>
          </cell>
          <cell r="M63">
            <v>0</v>
          </cell>
          <cell r="N63">
            <v>1476292.61</v>
          </cell>
          <cell r="O63">
            <v>1476292.61</v>
          </cell>
          <cell r="P63">
            <v>1476513.91</v>
          </cell>
          <cell r="Q63">
            <v>1476513.91</v>
          </cell>
          <cell r="R63">
            <v>0</v>
          </cell>
          <cell r="S63">
            <v>3869308.25</v>
          </cell>
          <cell r="T63">
            <v>3869308.25</v>
          </cell>
          <cell r="U63">
            <v>3869888.26</v>
          </cell>
          <cell r="W63">
            <v>0</v>
          </cell>
          <cell r="X63">
            <v>0</v>
          </cell>
          <cell r="Y63">
            <v>0</v>
          </cell>
        </row>
        <row r="64">
          <cell r="A64" t="str">
            <v>49M</v>
          </cell>
          <cell r="B64" t="str">
            <v>RR 2025 - B</v>
          </cell>
          <cell r="C64">
            <v>0</v>
          </cell>
          <cell r="D64">
            <v>0</v>
          </cell>
          <cell r="E64">
            <v>0</v>
          </cell>
          <cell r="F64">
            <v>0</v>
          </cell>
          <cell r="G64">
            <v>0</v>
          </cell>
          <cell r="H64">
            <v>0</v>
          </cell>
          <cell r="I64">
            <v>0</v>
          </cell>
          <cell r="J64">
            <v>0</v>
          </cell>
          <cell r="K64">
            <v>0</v>
          </cell>
          <cell r="L64">
            <v>0</v>
          </cell>
          <cell r="M64">
            <v>0</v>
          </cell>
          <cell r="N64">
            <v>15423.08</v>
          </cell>
          <cell r="O64">
            <v>15423.08</v>
          </cell>
          <cell r="P64">
            <v>15423.08</v>
          </cell>
          <cell r="Q64">
            <v>15423.08</v>
          </cell>
          <cell r="R64">
            <v>0</v>
          </cell>
          <cell r="S64">
            <v>51783.36</v>
          </cell>
          <cell r="T64">
            <v>51783.36</v>
          </cell>
          <cell r="U64">
            <v>51783.36</v>
          </cell>
          <cell r="W64">
            <v>0</v>
          </cell>
          <cell r="X64">
            <v>0</v>
          </cell>
          <cell r="Y64">
            <v>0</v>
          </cell>
        </row>
        <row r="65">
          <cell r="A65" t="str">
            <v>49N</v>
          </cell>
          <cell r="B65" t="str">
            <v>RR 2025 - C</v>
          </cell>
          <cell r="C65">
            <v>0</v>
          </cell>
          <cell r="D65">
            <v>0</v>
          </cell>
          <cell r="E65">
            <v>0</v>
          </cell>
          <cell r="F65">
            <v>0</v>
          </cell>
          <cell r="G65">
            <v>0</v>
          </cell>
          <cell r="H65">
            <v>0</v>
          </cell>
          <cell r="I65">
            <v>0</v>
          </cell>
          <cell r="J65">
            <v>0</v>
          </cell>
          <cell r="K65">
            <v>0</v>
          </cell>
          <cell r="L65">
            <v>0</v>
          </cell>
          <cell r="M65">
            <v>0</v>
          </cell>
          <cell r="N65">
            <v>2155.75</v>
          </cell>
          <cell r="O65">
            <v>2155.75</v>
          </cell>
          <cell r="P65">
            <v>2155.75</v>
          </cell>
          <cell r="Q65">
            <v>2155.75</v>
          </cell>
          <cell r="R65">
            <v>0</v>
          </cell>
          <cell r="S65">
            <v>7656.47</v>
          </cell>
          <cell r="T65">
            <v>7656.47</v>
          </cell>
          <cell r="U65">
            <v>7656.47</v>
          </cell>
          <cell r="W65">
            <v>0</v>
          </cell>
          <cell r="X65">
            <v>0</v>
          </cell>
          <cell r="Y65">
            <v>0</v>
          </cell>
        </row>
        <row r="66">
          <cell r="A66" t="str">
            <v>49O</v>
          </cell>
          <cell r="B66" t="str">
            <v>RR 2025 - M</v>
          </cell>
          <cell r="C66">
            <v>0</v>
          </cell>
          <cell r="D66">
            <v>0</v>
          </cell>
          <cell r="E66">
            <v>0</v>
          </cell>
          <cell r="F66">
            <v>0</v>
          </cell>
          <cell r="G66">
            <v>0</v>
          </cell>
          <cell r="H66">
            <v>0</v>
          </cell>
          <cell r="I66">
            <v>0</v>
          </cell>
          <cell r="J66">
            <v>0</v>
          </cell>
          <cell r="K66">
            <v>0</v>
          </cell>
          <cell r="L66">
            <v>0</v>
          </cell>
          <cell r="M66">
            <v>0</v>
          </cell>
          <cell r="N66">
            <v>4807.67</v>
          </cell>
          <cell r="O66">
            <v>4807.67</v>
          </cell>
          <cell r="P66">
            <v>4807.67</v>
          </cell>
          <cell r="Q66">
            <v>4807.67</v>
          </cell>
          <cell r="R66">
            <v>0</v>
          </cell>
          <cell r="S66">
            <v>15942.77</v>
          </cell>
          <cell r="T66">
            <v>15942.77</v>
          </cell>
          <cell r="U66">
            <v>15942.77</v>
          </cell>
          <cell r="W66">
            <v>0</v>
          </cell>
          <cell r="X66">
            <v>0</v>
          </cell>
          <cell r="Y66">
            <v>0</v>
          </cell>
        </row>
        <row r="67">
          <cell r="A67" t="str">
            <v>49P</v>
          </cell>
          <cell r="B67" t="str">
            <v>RR 2025 - R</v>
          </cell>
          <cell r="C67">
            <v>0</v>
          </cell>
          <cell r="D67">
            <v>0</v>
          </cell>
          <cell r="E67">
            <v>0</v>
          </cell>
          <cell r="F67">
            <v>0</v>
          </cell>
          <cell r="G67">
            <v>0</v>
          </cell>
          <cell r="H67">
            <v>0</v>
          </cell>
          <cell r="I67">
            <v>0</v>
          </cell>
          <cell r="J67">
            <v>0</v>
          </cell>
          <cell r="K67">
            <v>0</v>
          </cell>
          <cell r="L67">
            <v>0</v>
          </cell>
          <cell r="M67">
            <v>0</v>
          </cell>
          <cell r="N67">
            <v>2938.19</v>
          </cell>
          <cell r="O67">
            <v>2938.19</v>
          </cell>
          <cell r="P67">
            <v>2938.19</v>
          </cell>
          <cell r="Q67">
            <v>2938.19</v>
          </cell>
          <cell r="R67">
            <v>0</v>
          </cell>
          <cell r="S67">
            <v>7626.53</v>
          </cell>
          <cell r="T67">
            <v>7626.53</v>
          </cell>
          <cell r="U67">
            <v>7626.53</v>
          </cell>
          <cell r="W67">
            <v>0</v>
          </cell>
          <cell r="X67">
            <v>0</v>
          </cell>
          <cell r="Y67">
            <v>0</v>
          </cell>
        </row>
        <row r="68">
          <cell r="A68" t="str">
            <v>49Q</v>
          </cell>
          <cell r="B68" t="str">
            <v>RR 2025 - Y</v>
          </cell>
          <cell r="C68">
            <v>0</v>
          </cell>
          <cell r="D68">
            <v>0</v>
          </cell>
          <cell r="E68">
            <v>0</v>
          </cell>
          <cell r="F68">
            <v>0</v>
          </cell>
          <cell r="G68">
            <v>0</v>
          </cell>
          <cell r="H68">
            <v>0</v>
          </cell>
          <cell r="I68">
            <v>0</v>
          </cell>
          <cell r="J68">
            <v>0</v>
          </cell>
          <cell r="K68">
            <v>0</v>
          </cell>
          <cell r="L68">
            <v>0</v>
          </cell>
          <cell r="M68">
            <v>0</v>
          </cell>
          <cell r="N68">
            <v>1317621.97</v>
          </cell>
          <cell r="O68">
            <v>1317621.97</v>
          </cell>
          <cell r="P68">
            <v>1317621.97</v>
          </cell>
          <cell r="Q68">
            <v>1317621.97</v>
          </cell>
          <cell r="R68">
            <v>0</v>
          </cell>
          <cell r="S68">
            <v>3130990.06</v>
          </cell>
          <cell r="T68">
            <v>3130990.06</v>
          </cell>
          <cell r="U68">
            <v>3130990.06</v>
          </cell>
          <cell r="W68">
            <v>0</v>
          </cell>
          <cell r="X68">
            <v>0</v>
          </cell>
          <cell r="Y68">
            <v>0</v>
          </cell>
        </row>
        <row r="69">
          <cell r="A69" t="str">
            <v>49K</v>
          </cell>
          <cell r="B69" t="str">
            <v>TOTAL FUND</v>
          </cell>
          <cell r="O69">
            <v>2819239.27</v>
          </cell>
          <cell r="P69">
            <v>2819460.57</v>
          </cell>
          <cell r="Q69">
            <v>2819460.57</v>
          </cell>
          <cell r="R69">
            <v>0</v>
          </cell>
          <cell r="T69">
            <v>7083307.4399999995</v>
          </cell>
          <cell r="U69">
            <v>7083887.449999999</v>
          </cell>
          <cell r="W69" t="str">
            <v> </v>
          </cell>
          <cell r="X69">
            <v>0</v>
          </cell>
          <cell r="Y69">
            <v>0</v>
          </cell>
        </row>
        <row r="70">
          <cell r="W70" t="str">
            <v> </v>
          </cell>
        </row>
        <row r="71">
          <cell r="B71" t="str">
            <v>RR 2030 - A</v>
          </cell>
          <cell r="C71">
            <v>0</v>
          </cell>
          <cell r="D71">
            <v>0</v>
          </cell>
          <cell r="E71">
            <v>0</v>
          </cell>
          <cell r="F71">
            <v>0</v>
          </cell>
          <cell r="G71">
            <v>0</v>
          </cell>
          <cell r="H71">
            <v>0</v>
          </cell>
          <cell r="I71">
            <v>0</v>
          </cell>
          <cell r="J71">
            <v>0</v>
          </cell>
          <cell r="K71">
            <v>0</v>
          </cell>
          <cell r="L71">
            <v>0</v>
          </cell>
          <cell r="M71">
            <v>0</v>
          </cell>
          <cell r="N71">
            <v>1131369.25</v>
          </cell>
          <cell r="O71">
            <v>1131369.25</v>
          </cell>
          <cell r="P71">
            <v>1131581.11</v>
          </cell>
          <cell r="Q71">
            <v>1131581.11</v>
          </cell>
          <cell r="R71">
            <v>0</v>
          </cell>
          <cell r="S71">
            <v>2767412.8844999997</v>
          </cell>
          <cell r="T71">
            <v>2767412.8844999997</v>
          </cell>
          <cell r="U71">
            <v>2794404.7</v>
          </cell>
          <cell r="W71">
            <v>27953.6655</v>
          </cell>
          <cell r="X71">
            <v>27953.6655</v>
          </cell>
          <cell r="Y71">
            <v>1485.95</v>
          </cell>
        </row>
        <row r="72">
          <cell r="A72" t="str">
            <v>49T</v>
          </cell>
          <cell r="B72" t="str">
            <v>RR 2030 - B</v>
          </cell>
          <cell r="C72">
            <v>0</v>
          </cell>
          <cell r="D72">
            <v>0</v>
          </cell>
          <cell r="E72">
            <v>0</v>
          </cell>
          <cell r="F72">
            <v>0</v>
          </cell>
          <cell r="G72">
            <v>0</v>
          </cell>
          <cell r="H72">
            <v>0</v>
          </cell>
          <cell r="I72">
            <v>0</v>
          </cell>
          <cell r="J72">
            <v>0</v>
          </cell>
          <cell r="K72">
            <v>0</v>
          </cell>
          <cell r="L72">
            <v>0</v>
          </cell>
          <cell r="M72">
            <v>0</v>
          </cell>
          <cell r="N72">
            <v>8129.86</v>
          </cell>
          <cell r="O72">
            <v>8129.86</v>
          </cell>
          <cell r="P72">
            <v>8129.86</v>
          </cell>
          <cell r="Q72">
            <v>8129.86</v>
          </cell>
          <cell r="R72">
            <v>0</v>
          </cell>
          <cell r="S72">
            <v>27095.1912</v>
          </cell>
          <cell r="T72">
            <v>27095.1912</v>
          </cell>
          <cell r="U72">
            <v>27354.59</v>
          </cell>
          <cell r="W72">
            <v>273.6888</v>
          </cell>
          <cell r="X72">
            <v>273.6888</v>
          </cell>
          <cell r="Y72">
            <v>14.29</v>
          </cell>
        </row>
        <row r="73">
          <cell r="A73" t="str">
            <v>49U</v>
          </cell>
          <cell r="B73" t="str">
            <v>RR 2030 - C</v>
          </cell>
          <cell r="C73">
            <v>0</v>
          </cell>
          <cell r="D73">
            <v>0</v>
          </cell>
          <cell r="E73">
            <v>0</v>
          </cell>
          <cell r="F73">
            <v>0</v>
          </cell>
          <cell r="G73">
            <v>0</v>
          </cell>
          <cell r="H73">
            <v>0</v>
          </cell>
          <cell r="I73">
            <v>0</v>
          </cell>
          <cell r="J73">
            <v>0</v>
          </cell>
          <cell r="K73">
            <v>0</v>
          </cell>
          <cell r="L73">
            <v>0</v>
          </cell>
          <cell r="M73">
            <v>0</v>
          </cell>
          <cell r="N73">
            <v>244.41</v>
          </cell>
          <cell r="O73">
            <v>244.41</v>
          </cell>
          <cell r="P73">
            <v>244.41</v>
          </cell>
          <cell r="Q73">
            <v>244.41</v>
          </cell>
          <cell r="R73">
            <v>0</v>
          </cell>
          <cell r="S73">
            <v>1443.1329</v>
          </cell>
          <cell r="T73">
            <v>1443.1329</v>
          </cell>
          <cell r="U73">
            <v>1456.96</v>
          </cell>
          <cell r="W73">
            <v>14.577100000000002</v>
          </cell>
          <cell r="X73">
            <v>14.577100000000002</v>
          </cell>
          <cell r="Y73">
            <v>0.75</v>
          </cell>
        </row>
        <row r="74">
          <cell r="A74" t="str">
            <v>49V</v>
          </cell>
          <cell r="B74" t="str">
            <v>RR 2030 - M</v>
          </cell>
          <cell r="C74">
            <v>0</v>
          </cell>
          <cell r="D74">
            <v>0</v>
          </cell>
          <cell r="E74">
            <v>0</v>
          </cell>
          <cell r="F74">
            <v>0</v>
          </cell>
          <cell r="G74">
            <v>0</v>
          </cell>
          <cell r="H74">
            <v>0</v>
          </cell>
          <cell r="I74">
            <v>0</v>
          </cell>
          <cell r="J74">
            <v>0</v>
          </cell>
          <cell r="K74">
            <v>0</v>
          </cell>
          <cell r="L74">
            <v>0</v>
          </cell>
          <cell r="M74">
            <v>0</v>
          </cell>
          <cell r="N74">
            <v>15255.12</v>
          </cell>
          <cell r="O74">
            <v>15255.12</v>
          </cell>
          <cell r="P74">
            <v>15294.53</v>
          </cell>
          <cell r="Q74">
            <v>15294.53</v>
          </cell>
          <cell r="R74">
            <v>0</v>
          </cell>
          <cell r="S74">
            <v>41143.8258</v>
          </cell>
          <cell r="T74">
            <v>41143.8258</v>
          </cell>
          <cell r="U74">
            <v>41644.69</v>
          </cell>
          <cell r="W74">
            <v>415.5942</v>
          </cell>
          <cell r="X74">
            <v>415.5942</v>
          </cell>
          <cell r="Y74">
            <v>22.04</v>
          </cell>
        </row>
        <row r="75">
          <cell r="A75" t="str">
            <v>49W</v>
          </cell>
          <cell r="B75" t="str">
            <v>RR 2030 - R</v>
          </cell>
          <cell r="C75">
            <v>0</v>
          </cell>
          <cell r="D75">
            <v>0</v>
          </cell>
          <cell r="E75">
            <v>0</v>
          </cell>
          <cell r="F75">
            <v>0</v>
          </cell>
          <cell r="G75">
            <v>0</v>
          </cell>
          <cell r="H75">
            <v>0</v>
          </cell>
          <cell r="I75">
            <v>0</v>
          </cell>
          <cell r="J75">
            <v>0</v>
          </cell>
          <cell r="K75">
            <v>0</v>
          </cell>
          <cell r="L75">
            <v>0</v>
          </cell>
          <cell r="M75">
            <v>0</v>
          </cell>
          <cell r="N75">
            <v>2298.02</v>
          </cell>
          <cell r="O75">
            <v>2298.02</v>
          </cell>
          <cell r="P75">
            <v>2298.02</v>
          </cell>
          <cell r="Q75">
            <v>2298.02</v>
          </cell>
          <cell r="R75">
            <v>0</v>
          </cell>
          <cell r="S75">
            <v>6003.7263</v>
          </cell>
          <cell r="T75">
            <v>6003.7263</v>
          </cell>
          <cell r="U75">
            <v>6061.17</v>
          </cell>
          <cell r="W75">
            <v>60.6437</v>
          </cell>
          <cell r="X75">
            <v>60.6437</v>
          </cell>
          <cell r="Y75">
            <v>3.2</v>
          </cell>
        </row>
        <row r="76">
          <cell r="A76" t="str">
            <v>49X</v>
          </cell>
          <cell r="B76" t="str">
            <v>RR 2030 - Y</v>
          </cell>
          <cell r="C76">
            <v>0</v>
          </cell>
          <cell r="D76">
            <v>0</v>
          </cell>
          <cell r="E76">
            <v>0</v>
          </cell>
          <cell r="F76">
            <v>0</v>
          </cell>
          <cell r="G76">
            <v>0</v>
          </cell>
          <cell r="H76">
            <v>0</v>
          </cell>
          <cell r="I76">
            <v>0</v>
          </cell>
          <cell r="J76">
            <v>0</v>
          </cell>
          <cell r="K76">
            <v>0</v>
          </cell>
          <cell r="L76">
            <v>0</v>
          </cell>
          <cell r="M76">
            <v>0</v>
          </cell>
          <cell r="N76">
            <v>836925.4</v>
          </cell>
          <cell r="O76">
            <v>836925.4</v>
          </cell>
          <cell r="P76">
            <v>836925.4</v>
          </cell>
          <cell r="Q76">
            <v>836925.4</v>
          </cell>
          <cell r="R76">
            <v>0</v>
          </cell>
          <cell r="S76">
            <v>1862518.9869000001</v>
          </cell>
          <cell r="T76">
            <v>1862518.9869000001</v>
          </cell>
          <cell r="U76">
            <v>1880332.53</v>
          </cell>
          <cell r="W76">
            <v>18813.3231</v>
          </cell>
          <cell r="X76">
            <v>18813.3231</v>
          </cell>
          <cell r="Y76">
            <v>999.78</v>
          </cell>
        </row>
        <row r="77">
          <cell r="A77" t="str">
            <v>49R</v>
          </cell>
          <cell r="B77" t="str">
            <v>TOTAL FUND</v>
          </cell>
          <cell r="O77">
            <v>1994222.06</v>
          </cell>
          <cell r="P77">
            <v>1994473.33</v>
          </cell>
          <cell r="Q77">
            <v>1994473.33</v>
          </cell>
          <cell r="R77">
            <v>0</v>
          </cell>
          <cell r="T77">
            <v>4705617.7476</v>
          </cell>
          <cell r="U77">
            <v>4751254.64</v>
          </cell>
          <cell r="W77" t="str">
            <v> </v>
          </cell>
          <cell r="X77">
            <v>47531.4924</v>
          </cell>
          <cell r="Y77">
            <v>2526.01</v>
          </cell>
        </row>
        <row r="78">
          <cell r="W78" t="str">
            <v> </v>
          </cell>
        </row>
        <row r="79">
          <cell r="B79" t="str">
            <v>RR 2050 - A</v>
          </cell>
          <cell r="C79">
            <v>0</v>
          </cell>
          <cell r="D79">
            <v>0</v>
          </cell>
          <cell r="E79">
            <v>0</v>
          </cell>
          <cell r="F79">
            <v>0</v>
          </cell>
          <cell r="G79">
            <v>0</v>
          </cell>
          <cell r="H79">
            <v>0</v>
          </cell>
          <cell r="I79">
            <v>0</v>
          </cell>
          <cell r="J79">
            <v>0</v>
          </cell>
          <cell r="K79">
            <v>0</v>
          </cell>
          <cell r="L79">
            <v>0</v>
          </cell>
          <cell r="M79">
            <v>0</v>
          </cell>
          <cell r="N79">
            <v>94429.87</v>
          </cell>
          <cell r="O79">
            <v>94429.87</v>
          </cell>
          <cell r="P79">
            <v>94429.87</v>
          </cell>
          <cell r="Q79">
            <v>94429.87</v>
          </cell>
          <cell r="R79">
            <v>0</v>
          </cell>
          <cell r="S79">
            <v>17549.5896</v>
          </cell>
          <cell r="T79">
            <v>17549.5896</v>
          </cell>
          <cell r="U79">
            <v>17256.25</v>
          </cell>
          <cell r="W79">
            <v>79948.1304</v>
          </cell>
          <cell r="X79">
            <v>79948.1304</v>
          </cell>
          <cell r="Y79">
            <v>80241.87</v>
          </cell>
        </row>
        <row r="80">
          <cell r="A80" t="str">
            <v>7CT</v>
          </cell>
          <cell r="B80" t="str">
            <v>RR 2050 - B</v>
          </cell>
          <cell r="C80">
            <v>0</v>
          </cell>
          <cell r="D80">
            <v>0</v>
          </cell>
          <cell r="E80">
            <v>0</v>
          </cell>
          <cell r="F80">
            <v>0</v>
          </cell>
          <cell r="G80">
            <v>0</v>
          </cell>
          <cell r="H80">
            <v>0</v>
          </cell>
          <cell r="I80">
            <v>0</v>
          </cell>
          <cell r="J80">
            <v>0</v>
          </cell>
          <cell r="K80">
            <v>0</v>
          </cell>
          <cell r="L80">
            <v>0</v>
          </cell>
          <cell r="M80">
            <v>0</v>
          </cell>
          <cell r="N80">
            <v>1103.18</v>
          </cell>
          <cell r="O80">
            <v>1103.18</v>
          </cell>
          <cell r="P80">
            <v>1103.18</v>
          </cell>
          <cell r="Q80">
            <v>1103.18</v>
          </cell>
          <cell r="R80">
            <v>0</v>
          </cell>
          <cell r="S80">
            <v>287.2512</v>
          </cell>
          <cell r="T80">
            <v>287.2512</v>
          </cell>
          <cell r="U80">
            <v>282.35</v>
          </cell>
          <cell r="W80">
            <v>1308.5887999999998</v>
          </cell>
          <cell r="X80">
            <v>1308.5887999999998</v>
          </cell>
          <cell r="Y80">
            <v>1313.49</v>
          </cell>
        </row>
        <row r="81">
          <cell r="A81" t="str">
            <v>7CU</v>
          </cell>
          <cell r="B81" t="str">
            <v>RR 2050 - C</v>
          </cell>
          <cell r="C81">
            <v>0</v>
          </cell>
          <cell r="D81">
            <v>0</v>
          </cell>
          <cell r="E81">
            <v>0</v>
          </cell>
          <cell r="F81">
            <v>0</v>
          </cell>
          <cell r="G81">
            <v>0</v>
          </cell>
          <cell r="H81">
            <v>0</v>
          </cell>
          <cell r="I81">
            <v>0</v>
          </cell>
          <cell r="J81">
            <v>0</v>
          </cell>
          <cell r="K81">
            <v>0</v>
          </cell>
          <cell r="L81">
            <v>0</v>
          </cell>
          <cell r="M81">
            <v>0</v>
          </cell>
          <cell r="N81">
            <v>8.82</v>
          </cell>
          <cell r="O81">
            <v>8.82</v>
          </cell>
          <cell r="P81">
            <v>8.82</v>
          </cell>
          <cell r="Q81">
            <v>8.82</v>
          </cell>
          <cell r="R81">
            <v>0</v>
          </cell>
          <cell r="S81">
            <v>3.7548</v>
          </cell>
          <cell r="T81">
            <v>3.7548</v>
          </cell>
          <cell r="U81">
            <v>3.69</v>
          </cell>
          <cell r="W81">
            <v>17.1052</v>
          </cell>
          <cell r="X81">
            <v>17.1052</v>
          </cell>
          <cell r="Y81">
            <v>17.17</v>
          </cell>
        </row>
        <row r="82">
          <cell r="A82" t="str">
            <v>7CV</v>
          </cell>
          <cell r="B82" t="str">
            <v>RR 2050 - M</v>
          </cell>
          <cell r="C82">
            <v>0</v>
          </cell>
          <cell r="D82">
            <v>0</v>
          </cell>
          <cell r="E82">
            <v>0</v>
          </cell>
          <cell r="F82">
            <v>0</v>
          </cell>
          <cell r="G82">
            <v>0</v>
          </cell>
          <cell r="H82">
            <v>0</v>
          </cell>
          <cell r="I82">
            <v>0</v>
          </cell>
          <cell r="J82">
            <v>0</v>
          </cell>
          <cell r="K82">
            <v>0</v>
          </cell>
          <cell r="L82">
            <v>0</v>
          </cell>
          <cell r="M82">
            <v>0</v>
          </cell>
          <cell r="N82">
            <v>18.55</v>
          </cell>
          <cell r="O82">
            <v>18.55</v>
          </cell>
          <cell r="P82">
            <v>41.11</v>
          </cell>
          <cell r="Q82">
            <v>41.11</v>
          </cell>
          <cell r="R82">
            <v>0</v>
          </cell>
          <cell r="S82">
            <v>5.1264</v>
          </cell>
          <cell r="T82">
            <v>5.1264</v>
          </cell>
          <cell r="U82">
            <v>11.16</v>
          </cell>
          <cell r="W82">
            <v>23.3536</v>
          </cell>
          <cell r="X82">
            <v>23.3536</v>
          </cell>
          <cell r="Y82">
            <v>51.97</v>
          </cell>
        </row>
        <row r="83">
          <cell r="A83" t="str">
            <v>7CW</v>
          </cell>
          <cell r="B83" t="str">
            <v>RR 2050 - R</v>
          </cell>
          <cell r="C83">
            <v>0</v>
          </cell>
          <cell r="D83">
            <v>0</v>
          </cell>
          <cell r="E83">
            <v>0</v>
          </cell>
          <cell r="F83">
            <v>0</v>
          </cell>
          <cell r="G83">
            <v>0</v>
          </cell>
          <cell r="H83">
            <v>0</v>
          </cell>
          <cell r="I83">
            <v>0</v>
          </cell>
          <cell r="J83">
            <v>0</v>
          </cell>
          <cell r="K83">
            <v>0</v>
          </cell>
          <cell r="L83">
            <v>0</v>
          </cell>
          <cell r="M83">
            <v>0</v>
          </cell>
          <cell r="N83">
            <v>297.94</v>
          </cell>
          <cell r="O83">
            <v>297.94</v>
          </cell>
          <cell r="P83">
            <v>297.94</v>
          </cell>
          <cell r="Q83">
            <v>297.94</v>
          </cell>
          <cell r="R83">
            <v>0</v>
          </cell>
          <cell r="S83">
            <v>58.400999999999996</v>
          </cell>
          <cell r="T83">
            <v>58.400999999999996</v>
          </cell>
          <cell r="U83">
            <v>57.43</v>
          </cell>
          <cell r="W83">
            <v>266.049</v>
          </cell>
          <cell r="X83">
            <v>266.049</v>
          </cell>
          <cell r="Y83">
            <v>267.02</v>
          </cell>
        </row>
        <row r="84">
          <cell r="A84" t="str">
            <v>7CX</v>
          </cell>
          <cell r="B84" t="str">
            <v>RR 2050 - Y</v>
          </cell>
          <cell r="C84">
            <v>0</v>
          </cell>
          <cell r="D84">
            <v>0</v>
          </cell>
          <cell r="E84">
            <v>0</v>
          </cell>
          <cell r="F84">
            <v>0</v>
          </cell>
          <cell r="G84">
            <v>0</v>
          </cell>
          <cell r="H84">
            <v>0</v>
          </cell>
          <cell r="I84">
            <v>0</v>
          </cell>
          <cell r="J84">
            <v>0</v>
          </cell>
          <cell r="K84">
            <v>0</v>
          </cell>
          <cell r="L84">
            <v>0</v>
          </cell>
          <cell r="M84">
            <v>0</v>
          </cell>
          <cell r="N84">
            <v>29288.83</v>
          </cell>
          <cell r="O84">
            <v>29288.83</v>
          </cell>
          <cell r="P84">
            <v>29288.83</v>
          </cell>
          <cell r="Q84">
            <v>29288.83</v>
          </cell>
          <cell r="R84">
            <v>0</v>
          </cell>
          <cell r="S84">
            <v>5058.1026</v>
          </cell>
          <cell r="T84">
            <v>5058.1026</v>
          </cell>
          <cell r="U84">
            <v>4973.5</v>
          </cell>
          <cell r="W84">
            <v>23042.467399999998</v>
          </cell>
          <cell r="X84">
            <v>23042.467399999998</v>
          </cell>
          <cell r="Y84">
            <v>23127.07</v>
          </cell>
        </row>
        <row r="85">
          <cell r="A85" t="str">
            <v>7CR</v>
          </cell>
          <cell r="B85" t="str">
            <v>TOTAL FUND</v>
          </cell>
          <cell r="O85">
            <v>125147.19</v>
          </cell>
          <cell r="P85">
            <v>125169.75</v>
          </cell>
          <cell r="Q85">
            <v>125169.75</v>
          </cell>
          <cell r="R85">
            <v>0</v>
          </cell>
          <cell r="T85">
            <v>22962.225599999998</v>
          </cell>
          <cell r="U85">
            <v>22584.379999999997</v>
          </cell>
          <cell r="W85" t="str">
            <v> </v>
          </cell>
          <cell r="X85">
            <v>104605.6944</v>
          </cell>
          <cell r="Y85">
            <v>105018.59</v>
          </cell>
        </row>
      </sheetData>
      <sheetData sheetId="4">
        <row r="5">
          <cell r="B5" t="str">
            <v>FUND</v>
          </cell>
          <cell r="D5" t="str">
            <v>TAX I/D</v>
          </cell>
          <cell r="R5" t="str">
            <v>YTD PAID</v>
          </cell>
          <cell r="S5" t="str">
            <v>of PSHLD51A,B,C</v>
          </cell>
          <cell r="T5" t="str">
            <v>of PSHLD51A,B,C</v>
          </cell>
          <cell r="U5" t="str">
            <v>CAP GAIN</v>
          </cell>
          <cell r="W5" t="str">
            <v>of PSHLD51A,B,C</v>
          </cell>
          <cell r="Y5" t="str">
            <v>CAP GAIN</v>
          </cell>
          <cell r="Z5" t="str">
            <v>TOTAL</v>
          </cell>
          <cell r="AA5" t="str">
            <v>of PSHLD51A,B,C</v>
          </cell>
        </row>
        <row r="7">
          <cell r="C7" t="str">
            <v>VISTA</v>
          </cell>
          <cell r="D7" t="str">
            <v>04-2430137</v>
          </cell>
          <cell r="P7" t="str">
            <v> </v>
          </cell>
          <cell r="Q7">
            <v>0</v>
          </cell>
          <cell r="R7">
            <v>0</v>
          </cell>
          <cell r="S7">
            <v>0</v>
          </cell>
          <cell r="T7">
            <v>0</v>
          </cell>
          <cell r="U7" t="str">
            <v> </v>
          </cell>
          <cell r="V7">
            <v>0</v>
          </cell>
          <cell r="W7">
            <v>0</v>
          </cell>
          <cell r="Y7" t="str">
            <v> </v>
          </cell>
          <cell r="Z7">
            <v>0</v>
          </cell>
          <cell r="AA7">
            <v>0</v>
          </cell>
        </row>
        <row r="8">
          <cell r="B8" t="str">
            <v>317</v>
          </cell>
          <cell r="C8" t="str">
            <v>VISTA B</v>
          </cell>
          <cell r="D8" t="str">
            <v>04-2430137</v>
          </cell>
          <cell r="P8" t="str">
            <v> </v>
          </cell>
          <cell r="Q8">
            <v>0</v>
          </cell>
          <cell r="R8">
            <v>0</v>
          </cell>
          <cell r="S8">
            <v>0</v>
          </cell>
          <cell r="T8">
            <v>0</v>
          </cell>
          <cell r="U8" t="str">
            <v> </v>
          </cell>
          <cell r="V8">
            <v>0</v>
          </cell>
          <cell r="W8">
            <v>0</v>
          </cell>
          <cell r="Y8" t="str">
            <v> </v>
          </cell>
          <cell r="Z8">
            <v>0</v>
          </cell>
          <cell r="AA8">
            <v>0</v>
          </cell>
        </row>
        <row r="9">
          <cell r="B9" t="str">
            <v>2NM</v>
          </cell>
          <cell r="C9" t="str">
            <v>VISTA C</v>
          </cell>
          <cell r="D9" t="str">
            <v>04-2430137</v>
          </cell>
          <cell r="P9" t="str">
            <v> </v>
          </cell>
          <cell r="Q9">
            <v>0</v>
          </cell>
          <cell r="R9">
            <v>0</v>
          </cell>
          <cell r="S9">
            <v>0</v>
          </cell>
          <cell r="T9">
            <v>0</v>
          </cell>
          <cell r="U9" t="str">
            <v> </v>
          </cell>
          <cell r="V9">
            <v>0</v>
          </cell>
          <cell r="W9">
            <v>0</v>
          </cell>
          <cell r="Y9" t="str">
            <v> </v>
          </cell>
          <cell r="Z9">
            <v>0</v>
          </cell>
          <cell r="AA9">
            <v>0</v>
          </cell>
        </row>
        <row r="10">
          <cell r="B10" t="str">
            <v>515</v>
          </cell>
          <cell r="C10" t="str">
            <v>VISTA M</v>
          </cell>
          <cell r="D10" t="str">
            <v>04-2430137</v>
          </cell>
          <cell r="P10" t="str">
            <v> </v>
          </cell>
          <cell r="Q10">
            <v>0</v>
          </cell>
          <cell r="R10">
            <v>0</v>
          </cell>
          <cell r="S10">
            <v>0</v>
          </cell>
          <cell r="T10">
            <v>0</v>
          </cell>
          <cell r="U10" t="str">
            <v> </v>
          </cell>
          <cell r="V10">
            <v>0</v>
          </cell>
          <cell r="W10">
            <v>0</v>
          </cell>
          <cell r="Y10" t="str">
            <v> </v>
          </cell>
          <cell r="Z10">
            <v>0</v>
          </cell>
          <cell r="AA10">
            <v>0</v>
          </cell>
        </row>
        <row r="11">
          <cell r="B11" t="str">
            <v>21W</v>
          </cell>
          <cell r="C11" t="str">
            <v>VISTA R</v>
          </cell>
          <cell r="D11" t="str">
            <v>04-2430137</v>
          </cell>
          <cell r="P11" t="str">
            <v> </v>
          </cell>
          <cell r="Q11">
            <v>0</v>
          </cell>
          <cell r="R11">
            <v>0</v>
          </cell>
          <cell r="S11">
            <v>0</v>
          </cell>
          <cell r="T11">
            <v>0</v>
          </cell>
          <cell r="U11" t="str">
            <v> </v>
          </cell>
          <cell r="V11">
            <v>0</v>
          </cell>
          <cell r="W11">
            <v>0</v>
          </cell>
          <cell r="Y11" t="str">
            <v> </v>
          </cell>
          <cell r="Z11">
            <v>0</v>
          </cell>
          <cell r="AA11">
            <v>0</v>
          </cell>
        </row>
        <row r="12">
          <cell r="B12" t="str">
            <v>376</v>
          </cell>
          <cell r="C12" t="str">
            <v>VISTA Y</v>
          </cell>
          <cell r="D12" t="str">
            <v>04-2430137</v>
          </cell>
          <cell r="P12" t="str">
            <v> </v>
          </cell>
          <cell r="Q12">
            <v>0</v>
          </cell>
          <cell r="R12">
            <v>0</v>
          </cell>
          <cell r="S12">
            <v>0</v>
          </cell>
          <cell r="T12">
            <v>0</v>
          </cell>
          <cell r="U12" t="str">
            <v> </v>
          </cell>
          <cell r="V12">
            <v>0</v>
          </cell>
          <cell r="W12">
            <v>0</v>
          </cell>
          <cell r="Y12" t="str">
            <v> </v>
          </cell>
          <cell r="Z12">
            <v>0</v>
          </cell>
          <cell r="AA12">
            <v>0</v>
          </cell>
        </row>
        <row r="13">
          <cell r="B13" t="str">
            <v>006</v>
          </cell>
          <cell r="C13" t="str">
            <v>TOTAL FUND</v>
          </cell>
          <cell r="Q13">
            <v>0</v>
          </cell>
          <cell r="R13">
            <v>0</v>
          </cell>
          <cell r="S13">
            <v>0</v>
          </cell>
          <cell r="T13">
            <v>0</v>
          </cell>
          <cell r="V13">
            <v>0</v>
          </cell>
          <cell r="W13">
            <v>0</v>
          </cell>
          <cell r="Z13">
            <v>0</v>
          </cell>
          <cell r="AA13">
            <v>0</v>
          </cell>
        </row>
        <row r="15">
          <cell r="C15" t="str">
            <v>CONVERTIBLE</v>
          </cell>
          <cell r="D15" t="str">
            <v>04-2493360</v>
          </cell>
          <cell r="G15">
            <v>4158801.05</v>
          </cell>
          <cell r="J15">
            <v>4108280.25</v>
          </cell>
          <cell r="M15">
            <v>4089089.35</v>
          </cell>
          <cell r="P15">
            <v>4189632.96</v>
          </cell>
          <cell r="Q15">
            <v>16545803.61</v>
          </cell>
          <cell r="R15">
            <v>16561292.27</v>
          </cell>
          <cell r="S15">
            <v>16561292.27</v>
          </cell>
          <cell r="T15">
            <v>0</v>
          </cell>
          <cell r="U15" t="str">
            <v> </v>
          </cell>
          <cell r="V15">
            <v>0</v>
          </cell>
          <cell r="W15">
            <v>0</v>
          </cell>
          <cell r="Y15" t="str">
            <v> </v>
          </cell>
          <cell r="Z15">
            <v>0</v>
          </cell>
          <cell r="AA15">
            <v>0</v>
          </cell>
        </row>
        <row r="16">
          <cell r="B16" t="str">
            <v>223</v>
          </cell>
          <cell r="C16" t="str">
            <v>CONVERTIBLE B </v>
          </cell>
          <cell r="D16" t="str">
            <v>04-2493360</v>
          </cell>
          <cell r="G16">
            <v>316504.19</v>
          </cell>
          <cell r="J16">
            <v>280229.27</v>
          </cell>
          <cell r="M16">
            <v>256969.41</v>
          </cell>
          <cell r="P16">
            <v>237153.11</v>
          </cell>
          <cell r="Q16">
            <v>1090855.98</v>
          </cell>
          <cell r="R16">
            <v>1101164.45</v>
          </cell>
          <cell r="S16">
            <v>1101164.45</v>
          </cell>
          <cell r="T16">
            <v>0</v>
          </cell>
          <cell r="U16" t="str">
            <v> </v>
          </cell>
          <cell r="V16">
            <v>0</v>
          </cell>
          <cell r="W16">
            <v>0</v>
          </cell>
          <cell r="Y16" t="str">
            <v> </v>
          </cell>
          <cell r="Z16">
            <v>0</v>
          </cell>
          <cell r="AA16">
            <v>0</v>
          </cell>
        </row>
        <row r="17">
          <cell r="B17" t="str">
            <v>2ND</v>
          </cell>
          <cell r="C17" t="str">
            <v>CONVERTIBLE C</v>
          </cell>
          <cell r="D17" t="str">
            <v>04-2493360</v>
          </cell>
          <cell r="G17">
            <v>98389.38</v>
          </cell>
          <cell r="J17">
            <v>104495.95</v>
          </cell>
          <cell r="M17">
            <v>107139.08</v>
          </cell>
          <cell r="P17">
            <v>122942.53</v>
          </cell>
          <cell r="Q17">
            <v>432966.94000000006</v>
          </cell>
          <cell r="R17">
            <v>433098.8</v>
          </cell>
          <cell r="S17">
            <v>433098.8</v>
          </cell>
          <cell r="T17">
            <v>0</v>
          </cell>
          <cell r="U17" t="str">
            <v> </v>
          </cell>
          <cell r="V17">
            <v>0</v>
          </cell>
          <cell r="W17">
            <v>0</v>
          </cell>
          <cell r="Y17" t="str">
            <v> </v>
          </cell>
          <cell r="Z17">
            <v>0</v>
          </cell>
          <cell r="AA17">
            <v>0</v>
          </cell>
        </row>
        <row r="18">
          <cell r="B18" t="str">
            <v>920</v>
          </cell>
          <cell r="C18" t="str">
            <v>CONVERTIBLE M</v>
          </cell>
          <cell r="D18" t="str">
            <v>04-2493360</v>
          </cell>
          <cell r="G18">
            <v>33335.03</v>
          </cell>
          <cell r="J18">
            <v>31905.73</v>
          </cell>
          <cell r="M18">
            <v>32801.4</v>
          </cell>
          <cell r="P18">
            <v>31452.78</v>
          </cell>
          <cell r="Q18">
            <v>129494.94</v>
          </cell>
          <cell r="R18">
            <v>129694.99</v>
          </cell>
          <cell r="S18">
            <v>129694.99</v>
          </cell>
          <cell r="T18">
            <v>0</v>
          </cell>
          <cell r="U18" t="str">
            <v> </v>
          </cell>
          <cell r="V18">
            <v>0</v>
          </cell>
          <cell r="W18">
            <v>0</v>
          </cell>
          <cell r="Y18" t="str">
            <v> </v>
          </cell>
          <cell r="Z18">
            <v>0</v>
          </cell>
          <cell r="AA18">
            <v>0</v>
          </cell>
        </row>
        <row r="19">
          <cell r="B19" t="str">
            <v>26U</v>
          </cell>
          <cell r="C19" t="str">
            <v>CONVERTIBLE R</v>
          </cell>
          <cell r="D19" t="str">
            <v>04-2493360</v>
          </cell>
          <cell r="G19">
            <v>2858.43</v>
          </cell>
          <cell r="J19">
            <v>5294.53</v>
          </cell>
          <cell r="M19">
            <v>6294.6</v>
          </cell>
          <cell r="P19">
            <v>6750.63</v>
          </cell>
          <cell r="Q19">
            <v>21198.19</v>
          </cell>
          <cell r="R19">
            <v>21198.19</v>
          </cell>
          <cell r="S19">
            <v>21198.19</v>
          </cell>
          <cell r="T19">
            <v>0</v>
          </cell>
          <cell r="U19" t="str">
            <v> </v>
          </cell>
          <cell r="V19">
            <v>0</v>
          </cell>
          <cell r="W19">
            <v>0</v>
          </cell>
          <cell r="Y19" t="str">
            <v> </v>
          </cell>
          <cell r="Z19">
            <v>0</v>
          </cell>
          <cell r="AA19">
            <v>0</v>
          </cell>
        </row>
        <row r="20">
          <cell r="B20" t="str">
            <v>2LG</v>
          </cell>
          <cell r="C20" t="str">
            <v>CONVERTIBLE Y</v>
          </cell>
          <cell r="D20" t="str">
            <v>04-2493360</v>
          </cell>
          <cell r="G20">
            <v>188311.77</v>
          </cell>
          <cell r="J20">
            <v>187415.84</v>
          </cell>
          <cell r="M20">
            <v>183963.79</v>
          </cell>
          <cell r="P20">
            <v>180331.58</v>
          </cell>
          <cell r="Q20">
            <v>740022.98</v>
          </cell>
          <cell r="R20">
            <v>740701.12</v>
          </cell>
          <cell r="S20">
            <v>740701.12</v>
          </cell>
          <cell r="T20">
            <v>0</v>
          </cell>
          <cell r="U20" t="str">
            <v> </v>
          </cell>
          <cell r="V20">
            <v>0</v>
          </cell>
          <cell r="W20">
            <v>0</v>
          </cell>
          <cell r="Y20" t="str">
            <v> </v>
          </cell>
          <cell r="Z20">
            <v>0</v>
          </cell>
          <cell r="AA20">
            <v>0</v>
          </cell>
        </row>
        <row r="21">
          <cell r="B21" t="str">
            <v>008</v>
          </cell>
          <cell r="C21" t="str">
            <v>TOTAL FUND</v>
          </cell>
          <cell r="Q21">
            <v>18960342.640000004</v>
          </cell>
          <cell r="R21">
            <v>18987149.82</v>
          </cell>
          <cell r="S21">
            <v>18987149.82</v>
          </cell>
          <cell r="T21">
            <v>0</v>
          </cell>
          <cell r="V21">
            <v>0</v>
          </cell>
          <cell r="W21">
            <v>0</v>
          </cell>
          <cell r="Z21">
            <v>0</v>
          </cell>
          <cell r="AA21">
            <v>0</v>
          </cell>
        </row>
        <row r="23">
          <cell r="C23" t="str">
            <v>INVESTORS</v>
          </cell>
          <cell r="D23" t="str">
            <v>04-2713095</v>
          </cell>
          <cell r="P23">
            <v>5323497.54</v>
          </cell>
          <cell r="Q23">
            <v>5323497.54</v>
          </cell>
          <cell r="R23">
            <v>5329004.48</v>
          </cell>
          <cell r="S23">
            <v>5329004.48</v>
          </cell>
          <cell r="T23">
            <v>0</v>
          </cell>
          <cell r="U23" t="str">
            <v> </v>
          </cell>
          <cell r="V23">
            <v>0</v>
          </cell>
          <cell r="W23">
            <v>0</v>
          </cell>
          <cell r="Y23" t="str">
            <v> </v>
          </cell>
          <cell r="Z23">
            <v>0</v>
          </cell>
          <cell r="AA23">
            <v>0</v>
          </cell>
        </row>
        <row r="24">
          <cell r="B24" t="str">
            <v>307</v>
          </cell>
          <cell r="C24" t="str">
            <v>INVESTORS B</v>
          </cell>
          <cell r="D24" t="str">
            <v>04-2713095</v>
          </cell>
          <cell r="P24">
            <v>0</v>
          </cell>
          <cell r="Q24">
            <v>0</v>
          </cell>
          <cell r="R24">
            <v>0</v>
          </cell>
          <cell r="S24">
            <v>0</v>
          </cell>
          <cell r="T24">
            <v>0</v>
          </cell>
          <cell r="U24" t="str">
            <v> </v>
          </cell>
          <cell r="V24">
            <v>0</v>
          </cell>
          <cell r="W24">
            <v>0</v>
          </cell>
          <cell r="Y24" t="str">
            <v> </v>
          </cell>
          <cell r="Z24">
            <v>0</v>
          </cell>
          <cell r="AA24">
            <v>0</v>
          </cell>
        </row>
        <row r="25">
          <cell r="B25" t="str">
            <v>2NK</v>
          </cell>
          <cell r="C25" t="str">
            <v>INVESTORS C</v>
          </cell>
          <cell r="D25" t="str">
            <v>04-2713095</v>
          </cell>
          <cell r="P25">
            <v>0</v>
          </cell>
          <cell r="Q25">
            <v>0</v>
          </cell>
          <cell r="R25">
            <v>0</v>
          </cell>
          <cell r="S25">
            <v>0</v>
          </cell>
          <cell r="T25">
            <v>0</v>
          </cell>
          <cell r="U25" t="str">
            <v> </v>
          </cell>
          <cell r="V25">
            <v>0</v>
          </cell>
          <cell r="W25">
            <v>0</v>
          </cell>
          <cell r="Y25" t="str">
            <v> </v>
          </cell>
          <cell r="Z25">
            <v>0</v>
          </cell>
          <cell r="AA25">
            <v>0</v>
          </cell>
        </row>
        <row r="26">
          <cell r="B26" t="str">
            <v>385</v>
          </cell>
          <cell r="C26" t="str">
            <v>INVESTORS M</v>
          </cell>
          <cell r="D26" t="str">
            <v>04-2713095</v>
          </cell>
          <cell r="P26">
            <v>0</v>
          </cell>
          <cell r="Q26">
            <v>0</v>
          </cell>
          <cell r="R26">
            <v>0</v>
          </cell>
          <cell r="S26">
            <v>0</v>
          </cell>
          <cell r="T26">
            <v>0</v>
          </cell>
          <cell r="U26" t="str">
            <v> </v>
          </cell>
          <cell r="V26">
            <v>0</v>
          </cell>
          <cell r="W26">
            <v>0</v>
          </cell>
          <cell r="Y26" t="str">
            <v> </v>
          </cell>
          <cell r="Z26">
            <v>0</v>
          </cell>
          <cell r="AA26">
            <v>0</v>
          </cell>
        </row>
        <row r="27">
          <cell r="B27" t="str">
            <v>21N</v>
          </cell>
          <cell r="C27" t="str">
            <v>INVESTORS R</v>
          </cell>
          <cell r="D27" t="str">
            <v>04-2713095</v>
          </cell>
          <cell r="P27">
            <v>2385.8</v>
          </cell>
          <cell r="Q27">
            <v>2385.8</v>
          </cell>
          <cell r="R27">
            <v>2385.8</v>
          </cell>
          <cell r="S27">
            <v>2385.8</v>
          </cell>
          <cell r="T27">
            <v>0</v>
          </cell>
          <cell r="U27" t="str">
            <v> </v>
          </cell>
          <cell r="V27">
            <v>0</v>
          </cell>
          <cell r="W27">
            <v>0</v>
          </cell>
          <cell r="Y27" t="str">
            <v> </v>
          </cell>
          <cell r="Z27">
            <v>0</v>
          </cell>
          <cell r="AA27">
            <v>0</v>
          </cell>
        </row>
        <row r="28">
          <cell r="B28" t="str">
            <v>2DB</v>
          </cell>
          <cell r="C28" t="str">
            <v>INVESTORS Y</v>
          </cell>
          <cell r="D28" t="str">
            <v>04-2713095</v>
          </cell>
          <cell r="P28">
            <v>3065959.59</v>
          </cell>
          <cell r="Q28">
            <v>3065959.59</v>
          </cell>
          <cell r="R28">
            <v>3066157.03</v>
          </cell>
          <cell r="S28">
            <v>3066157.03</v>
          </cell>
          <cell r="T28">
            <v>0</v>
          </cell>
          <cell r="U28" t="str">
            <v> </v>
          </cell>
          <cell r="V28">
            <v>0</v>
          </cell>
          <cell r="W28">
            <v>0</v>
          </cell>
          <cell r="Y28" t="str">
            <v> </v>
          </cell>
          <cell r="Z28">
            <v>0</v>
          </cell>
          <cell r="AA28">
            <v>0</v>
          </cell>
        </row>
        <row r="29">
          <cell r="B29" t="str">
            <v>003</v>
          </cell>
          <cell r="C29" t="str">
            <v>TOTAL FUND</v>
          </cell>
          <cell r="Q29">
            <v>8391842.93</v>
          </cell>
          <cell r="R29">
            <v>8397547.31</v>
          </cell>
          <cell r="S29">
            <v>8397547.31</v>
          </cell>
          <cell r="T29">
            <v>0</v>
          </cell>
          <cell r="V29">
            <v>0</v>
          </cell>
          <cell r="W29">
            <v>0</v>
          </cell>
          <cell r="Z29">
            <v>0</v>
          </cell>
          <cell r="AA29">
            <v>0</v>
          </cell>
        </row>
        <row r="31">
          <cell r="C31" t="str">
            <v>CAL TAX EXEMPT</v>
          </cell>
          <cell r="D31" t="str">
            <v>04-2786284</v>
          </cell>
          <cell r="E31">
            <v>6709839.83</v>
          </cell>
          <cell r="F31">
            <v>6325667.55</v>
          </cell>
          <cell r="G31">
            <v>6928272.92</v>
          </cell>
          <cell r="H31">
            <v>6231952.08</v>
          </cell>
          <cell r="I31">
            <v>7240771.55</v>
          </cell>
          <cell r="J31">
            <v>6620325.22</v>
          </cell>
          <cell r="K31">
            <v>6808241.27</v>
          </cell>
          <cell r="L31">
            <v>6778207.18</v>
          </cell>
          <cell r="M31">
            <v>6333147.35</v>
          </cell>
          <cell r="N31">
            <v>7006315.39</v>
          </cell>
          <cell r="O31">
            <v>6560887.72</v>
          </cell>
          <cell r="P31" t="str">
            <v> </v>
          </cell>
          <cell r="Q31">
            <v>73543628.06</v>
          </cell>
          <cell r="R31">
            <v>80906274.45</v>
          </cell>
          <cell r="S31">
            <v>0.45</v>
          </cell>
          <cell r="T31">
            <v>80906274</v>
          </cell>
          <cell r="U31" t="str">
            <v> </v>
          </cell>
          <cell r="V31">
            <v>0</v>
          </cell>
          <cell r="W31">
            <v>5435769.49</v>
          </cell>
          <cell r="Y31" t="str">
            <v> </v>
          </cell>
          <cell r="Z31">
            <v>0</v>
          </cell>
          <cell r="AA31">
            <v>827182.74</v>
          </cell>
        </row>
        <row r="32">
          <cell r="B32" t="str">
            <v>337</v>
          </cell>
          <cell r="C32" t="str">
            <v>CAL TAX EXEMPT B</v>
          </cell>
          <cell r="D32" t="str">
            <v>04-2786284</v>
          </cell>
          <cell r="E32">
            <v>458653.91</v>
          </cell>
          <cell r="F32">
            <v>421057.41</v>
          </cell>
          <cell r="G32">
            <v>447286.38</v>
          </cell>
          <cell r="H32">
            <v>391633.49</v>
          </cell>
          <cell r="I32">
            <v>442530.48</v>
          </cell>
          <cell r="J32">
            <v>394246.01</v>
          </cell>
          <cell r="K32">
            <v>388807.28</v>
          </cell>
          <cell r="L32">
            <v>372738.3</v>
          </cell>
          <cell r="M32">
            <v>337956.9</v>
          </cell>
          <cell r="N32">
            <v>359810.43</v>
          </cell>
          <cell r="O32">
            <v>325970.31</v>
          </cell>
          <cell r="P32" t="str">
            <v> </v>
          </cell>
          <cell r="Q32">
            <v>4340690.899999999</v>
          </cell>
          <cell r="R32">
            <v>4729876.15</v>
          </cell>
          <cell r="S32">
            <v>0</v>
          </cell>
          <cell r="T32">
            <v>4729876.15</v>
          </cell>
          <cell r="U32" t="str">
            <v> </v>
          </cell>
          <cell r="V32">
            <v>0</v>
          </cell>
          <cell r="W32">
            <v>313795.88</v>
          </cell>
          <cell r="Y32" t="str">
            <v> </v>
          </cell>
          <cell r="Z32">
            <v>0</v>
          </cell>
          <cell r="AA32">
            <v>47751.56</v>
          </cell>
        </row>
        <row r="33">
          <cell r="B33" t="str">
            <v>2MX</v>
          </cell>
          <cell r="C33" t="str">
            <v>CAL TAX EXEMPT C</v>
          </cell>
          <cell r="D33" t="str">
            <v>04-2786284</v>
          </cell>
          <cell r="E33">
            <v>63821.95</v>
          </cell>
          <cell r="F33">
            <v>59454.27</v>
          </cell>
          <cell r="G33">
            <v>66271.04</v>
          </cell>
          <cell r="H33">
            <v>62192.47</v>
          </cell>
          <cell r="I33">
            <v>69931.37</v>
          </cell>
          <cell r="J33">
            <v>63697.89</v>
          </cell>
          <cell r="K33">
            <v>65193.21</v>
          </cell>
          <cell r="L33">
            <v>63792.41</v>
          </cell>
          <cell r="M33">
            <v>59834.78</v>
          </cell>
          <cell r="N33">
            <v>67166.16</v>
          </cell>
          <cell r="O33">
            <v>62910.74</v>
          </cell>
          <cell r="P33" t="str">
            <v> </v>
          </cell>
          <cell r="Q33">
            <v>704266.29</v>
          </cell>
          <cell r="R33">
            <v>776813.84</v>
          </cell>
          <cell r="S33">
            <v>0</v>
          </cell>
          <cell r="T33">
            <v>776813.84</v>
          </cell>
          <cell r="U33" t="str">
            <v> </v>
          </cell>
          <cell r="V33">
            <v>0</v>
          </cell>
          <cell r="W33">
            <v>64162.38</v>
          </cell>
          <cell r="Y33" t="str">
            <v> </v>
          </cell>
          <cell r="Z33">
            <v>0</v>
          </cell>
          <cell r="AA33">
            <v>9763.84</v>
          </cell>
        </row>
        <row r="34">
          <cell r="B34" t="str">
            <v>677</v>
          </cell>
          <cell r="C34" t="str">
            <v>CAL TAX EXEMPT M</v>
          </cell>
          <cell r="D34" t="str">
            <v>04-2786284</v>
          </cell>
          <cell r="E34">
            <v>19643.1</v>
          </cell>
          <cell r="F34">
            <v>18696.81</v>
          </cell>
          <cell r="G34">
            <v>19318.66</v>
          </cell>
          <cell r="H34">
            <v>17323.53</v>
          </cell>
          <cell r="I34">
            <v>19981.38</v>
          </cell>
          <cell r="J34">
            <v>18936.84</v>
          </cell>
          <cell r="K34">
            <v>19826.67</v>
          </cell>
          <cell r="L34">
            <v>19755.63</v>
          </cell>
          <cell r="M34">
            <v>18372.54</v>
          </cell>
          <cell r="N34">
            <v>20051.88</v>
          </cell>
          <cell r="O34">
            <v>18779.2</v>
          </cell>
          <cell r="P34" t="str">
            <v> </v>
          </cell>
          <cell r="Q34">
            <v>210686.24000000002</v>
          </cell>
          <cell r="R34">
            <v>231012.1</v>
          </cell>
          <cell r="S34">
            <v>0</v>
          </cell>
          <cell r="T34">
            <v>231012.1</v>
          </cell>
          <cell r="U34" t="str">
            <v> </v>
          </cell>
          <cell r="V34">
            <v>0</v>
          </cell>
          <cell r="W34">
            <v>16250.88</v>
          </cell>
          <cell r="Y34" t="str">
            <v> </v>
          </cell>
          <cell r="Z34">
            <v>0</v>
          </cell>
          <cell r="AA34">
            <v>2472.96</v>
          </cell>
        </row>
        <row r="35">
          <cell r="B35" t="str">
            <v>027</v>
          </cell>
          <cell r="C35" t="str">
            <v>TOTAL FUND</v>
          </cell>
          <cell r="Q35">
            <v>78799271.49000001</v>
          </cell>
          <cell r="R35">
            <v>86643976.54</v>
          </cell>
          <cell r="S35">
            <v>0.45</v>
          </cell>
          <cell r="T35">
            <v>86643976.09</v>
          </cell>
          <cell r="V35">
            <v>0</v>
          </cell>
          <cell r="W35">
            <v>5829978.63</v>
          </cell>
          <cell r="Y35" t="str">
            <v> </v>
          </cell>
          <cell r="Z35">
            <v>0</v>
          </cell>
          <cell r="AA35">
            <v>887171.1</v>
          </cell>
        </row>
        <row r="37">
          <cell r="C37" t="str">
            <v>NY TAX EXEMPT</v>
          </cell>
          <cell r="D37" t="str">
            <v>04-2794490</v>
          </cell>
          <cell r="E37">
            <v>3869164.13</v>
          </cell>
          <cell r="F37">
            <v>3604091.18</v>
          </cell>
          <cell r="G37">
            <v>3936988.6</v>
          </cell>
          <cell r="H37">
            <v>3535028.69</v>
          </cell>
          <cell r="I37">
            <v>4135042.48</v>
          </cell>
          <cell r="J37">
            <v>3767038.67</v>
          </cell>
          <cell r="K37">
            <v>3894735.85</v>
          </cell>
          <cell r="L37">
            <v>3909750.91</v>
          </cell>
          <cell r="M37">
            <v>3663273.4</v>
          </cell>
          <cell r="N37">
            <v>4005225</v>
          </cell>
          <cell r="O37">
            <v>3762640.27</v>
          </cell>
          <cell r="P37" t="str">
            <v> </v>
          </cell>
          <cell r="Q37">
            <v>42082979.18000001</v>
          </cell>
          <cell r="R37">
            <v>46386982.64</v>
          </cell>
          <cell r="S37">
            <v>11.72</v>
          </cell>
          <cell r="T37">
            <v>46386970.92</v>
          </cell>
          <cell r="U37" t="str">
            <v> </v>
          </cell>
          <cell r="V37">
            <v>0</v>
          </cell>
          <cell r="W37">
            <v>1739087.81</v>
          </cell>
          <cell r="Y37" t="str">
            <v> </v>
          </cell>
          <cell r="Z37">
            <v>0</v>
          </cell>
          <cell r="AA37">
            <v>0</v>
          </cell>
        </row>
        <row r="38">
          <cell r="B38" t="str">
            <v>345</v>
          </cell>
          <cell r="C38" t="str">
            <v>NY TAX EXEMPT B</v>
          </cell>
          <cell r="D38" t="str">
            <v>04-2794490</v>
          </cell>
          <cell r="E38">
            <v>230009.99</v>
          </cell>
          <cell r="F38">
            <v>206939.32</v>
          </cell>
          <cell r="G38">
            <v>222894.46</v>
          </cell>
          <cell r="H38">
            <v>196635.15</v>
          </cell>
          <cell r="I38">
            <v>225208.82</v>
          </cell>
          <cell r="J38">
            <v>199599.56</v>
          </cell>
          <cell r="K38">
            <v>204202.99</v>
          </cell>
          <cell r="L38">
            <v>199343.64</v>
          </cell>
          <cell r="M38">
            <v>182860.97</v>
          </cell>
          <cell r="N38">
            <v>196090.59</v>
          </cell>
          <cell r="O38">
            <v>181689.78</v>
          </cell>
          <cell r="P38" t="str">
            <v> </v>
          </cell>
          <cell r="Q38">
            <v>2245475.27</v>
          </cell>
          <cell r="R38">
            <v>2471058.31</v>
          </cell>
          <cell r="S38">
            <v>0</v>
          </cell>
          <cell r="T38">
            <v>2471058.31</v>
          </cell>
          <cell r="U38" t="str">
            <v> </v>
          </cell>
          <cell r="V38">
            <v>0</v>
          </cell>
          <cell r="W38">
            <v>97829.6</v>
          </cell>
          <cell r="Y38" t="str">
            <v> </v>
          </cell>
          <cell r="Z38">
            <v>0</v>
          </cell>
          <cell r="AA38">
            <v>0</v>
          </cell>
        </row>
        <row r="39">
          <cell r="B39" t="str">
            <v>2MY</v>
          </cell>
          <cell r="C39" t="str">
            <v>NY TAX EXEMPT C</v>
          </cell>
          <cell r="D39" t="str">
            <v>04-2794490</v>
          </cell>
          <cell r="E39">
            <v>27676.03</v>
          </cell>
          <cell r="F39">
            <v>25825.2</v>
          </cell>
          <cell r="G39">
            <v>29541.93</v>
          </cell>
          <cell r="H39">
            <v>26979.77</v>
          </cell>
          <cell r="I39">
            <v>31022.68</v>
          </cell>
          <cell r="J39">
            <v>28554.98</v>
          </cell>
          <cell r="K39">
            <v>30057.69</v>
          </cell>
          <cell r="L39">
            <v>30357.11</v>
          </cell>
          <cell r="M39">
            <v>28742.39</v>
          </cell>
          <cell r="N39">
            <v>31212.52</v>
          </cell>
          <cell r="O39">
            <v>29339.98</v>
          </cell>
          <cell r="P39" t="str">
            <v> </v>
          </cell>
          <cell r="Q39">
            <v>319310.28</v>
          </cell>
          <cell r="R39">
            <v>354875.56</v>
          </cell>
          <cell r="S39">
            <v>0</v>
          </cell>
          <cell r="T39">
            <v>354875.56</v>
          </cell>
          <cell r="U39" t="str">
            <v> </v>
          </cell>
          <cell r="V39">
            <v>0</v>
          </cell>
          <cell r="W39">
            <v>17234.99</v>
          </cell>
          <cell r="Y39" t="str">
            <v> </v>
          </cell>
          <cell r="Z39">
            <v>0</v>
          </cell>
          <cell r="AA39">
            <v>0</v>
          </cell>
        </row>
        <row r="40">
          <cell r="B40" t="str">
            <v>681</v>
          </cell>
          <cell r="C40" t="str">
            <v>NY TAX EXEMPT M</v>
          </cell>
          <cell r="D40" t="str">
            <v>04-2794490</v>
          </cell>
          <cell r="E40">
            <v>8540.55</v>
          </cell>
          <cell r="F40">
            <v>7756.02</v>
          </cell>
          <cell r="G40">
            <v>8520</v>
          </cell>
          <cell r="H40">
            <v>7731.12</v>
          </cell>
          <cell r="I40">
            <v>9137.12</v>
          </cell>
          <cell r="J40">
            <v>8382.63</v>
          </cell>
          <cell r="K40">
            <v>8173.06</v>
          </cell>
          <cell r="L40">
            <v>8099.05</v>
          </cell>
          <cell r="M40">
            <v>7583.68</v>
          </cell>
          <cell r="N40">
            <v>8337.35</v>
          </cell>
          <cell r="O40">
            <v>7753.13</v>
          </cell>
          <cell r="P40" t="str">
            <v> </v>
          </cell>
          <cell r="Q40">
            <v>90013.70999999999</v>
          </cell>
          <cell r="R40">
            <v>99246.53</v>
          </cell>
          <cell r="S40">
            <v>0</v>
          </cell>
          <cell r="T40">
            <v>99246.53</v>
          </cell>
          <cell r="U40" t="str">
            <v> </v>
          </cell>
          <cell r="V40">
            <v>0</v>
          </cell>
          <cell r="W40">
            <v>3842.55</v>
          </cell>
          <cell r="Y40" t="str">
            <v> </v>
          </cell>
          <cell r="Z40">
            <v>0</v>
          </cell>
          <cell r="AA40">
            <v>0</v>
          </cell>
        </row>
        <row r="41">
          <cell r="B41" t="str">
            <v>030</v>
          </cell>
          <cell r="C41" t="str">
            <v>TOTAL FUND</v>
          </cell>
          <cell r="I41">
            <v>9137.12</v>
          </cell>
          <cell r="Q41">
            <v>44737778.44000001</v>
          </cell>
          <cell r="R41">
            <v>49312163.04000001</v>
          </cell>
          <cell r="S41">
            <v>11.72</v>
          </cell>
          <cell r="T41">
            <v>49312151.32000001</v>
          </cell>
          <cell r="V41">
            <v>0</v>
          </cell>
          <cell r="W41">
            <v>1857994.9500000002</v>
          </cell>
          <cell r="Y41" t="str">
            <v> </v>
          </cell>
          <cell r="Z41">
            <v>0</v>
          </cell>
          <cell r="AA41">
            <v>0</v>
          </cell>
        </row>
        <row r="43">
          <cell r="C43" t="str">
            <v>PREFERRED INCOME</v>
          </cell>
          <cell r="D43" t="str">
            <v>04-2811116</v>
          </cell>
          <cell r="P43" t="str">
            <v> </v>
          </cell>
          <cell r="Q43">
            <v>0</v>
          </cell>
          <cell r="R43">
            <v>0</v>
          </cell>
          <cell r="S43">
            <v>0</v>
          </cell>
          <cell r="T43">
            <v>0</v>
          </cell>
          <cell r="U43" t="str">
            <v> </v>
          </cell>
          <cell r="V43">
            <v>0</v>
          </cell>
          <cell r="W43">
            <v>0</v>
          </cell>
          <cell r="Y43" t="str">
            <v> </v>
          </cell>
          <cell r="Z43">
            <v>0</v>
          </cell>
          <cell r="AA43">
            <v>0</v>
          </cell>
        </row>
        <row r="44">
          <cell r="B44" t="str">
            <v>867</v>
          </cell>
          <cell r="C44" t="str">
            <v>PREFERRED INCOME M</v>
          </cell>
          <cell r="D44" t="str">
            <v>04-2811116</v>
          </cell>
          <cell r="P44" t="str">
            <v> </v>
          </cell>
          <cell r="Q44">
            <v>0</v>
          </cell>
          <cell r="R44">
            <v>0</v>
          </cell>
          <cell r="S44">
            <v>0</v>
          </cell>
          <cell r="T44">
            <v>0</v>
          </cell>
          <cell r="U44" t="str">
            <v> </v>
          </cell>
          <cell r="V44">
            <v>0</v>
          </cell>
          <cell r="W44">
            <v>0</v>
          </cell>
          <cell r="Y44" t="str">
            <v> </v>
          </cell>
          <cell r="Z44">
            <v>0</v>
          </cell>
          <cell r="AA44">
            <v>0</v>
          </cell>
        </row>
        <row r="45">
          <cell r="B45" t="str">
            <v>029</v>
          </cell>
          <cell r="C45" t="str">
            <v>TOTAL FUND</v>
          </cell>
          <cell r="Q45">
            <v>0</v>
          </cell>
          <cell r="R45">
            <v>0</v>
          </cell>
          <cell r="S45">
            <v>0</v>
          </cell>
          <cell r="T45">
            <v>0</v>
          </cell>
          <cell r="V45">
            <v>0</v>
          </cell>
          <cell r="W45">
            <v>0</v>
          </cell>
          <cell r="Z45">
            <v>0</v>
          </cell>
          <cell r="AA45">
            <v>0</v>
          </cell>
        </row>
        <row r="47">
          <cell r="C47" t="str">
            <v>U.S. GOV'T</v>
          </cell>
          <cell r="D47" t="str">
            <v>04-2811119</v>
          </cell>
          <cell r="E47">
            <v>3099640.82</v>
          </cell>
          <cell r="F47">
            <v>3491857.86</v>
          </cell>
          <cell r="G47">
            <v>3448639.43</v>
          </cell>
          <cell r="H47">
            <v>3409339.94</v>
          </cell>
          <cell r="I47">
            <v>10317069.54</v>
          </cell>
          <cell r="J47">
            <v>3412590.27</v>
          </cell>
          <cell r="K47">
            <v>3365429.04</v>
          </cell>
          <cell r="L47">
            <v>3577219.47</v>
          </cell>
          <cell r="M47">
            <v>3534657.75</v>
          </cell>
          <cell r="N47">
            <v>3500955.87</v>
          </cell>
          <cell r="O47">
            <v>3465895.3</v>
          </cell>
          <cell r="P47">
            <v>3430232.25</v>
          </cell>
          <cell r="Q47">
            <v>48053527.53999999</v>
          </cell>
          <cell r="R47">
            <v>48157998.03</v>
          </cell>
          <cell r="S47">
            <v>48157998.03</v>
          </cell>
          <cell r="T47">
            <v>0</v>
          </cell>
          <cell r="U47" t="str">
            <v> </v>
          </cell>
          <cell r="V47">
            <v>0</v>
          </cell>
          <cell r="W47">
            <v>0</v>
          </cell>
          <cell r="Y47" t="str">
            <v> </v>
          </cell>
          <cell r="Z47">
            <v>0</v>
          </cell>
          <cell r="AA47">
            <v>0</v>
          </cell>
        </row>
        <row r="48">
          <cell r="B48" t="str">
            <v>885</v>
          </cell>
          <cell r="C48" t="str">
            <v>U.S. GOV'T B</v>
          </cell>
          <cell r="D48" t="str">
            <v>04-2811119</v>
          </cell>
          <cell r="E48">
            <v>353013.17</v>
          </cell>
          <cell r="F48">
            <v>420007.83</v>
          </cell>
          <cell r="G48">
            <v>406395.35</v>
          </cell>
          <cell r="H48">
            <v>378235.38</v>
          </cell>
          <cell r="I48">
            <v>1355157.48</v>
          </cell>
          <cell r="J48">
            <v>377005.31</v>
          </cell>
          <cell r="K48">
            <v>362584.01</v>
          </cell>
          <cell r="L48">
            <v>382663.35</v>
          </cell>
          <cell r="M48">
            <v>356942.1</v>
          </cell>
          <cell r="N48">
            <v>355087.37</v>
          </cell>
          <cell r="O48">
            <v>343051.05</v>
          </cell>
          <cell r="P48">
            <v>329239.41</v>
          </cell>
          <cell r="Q48">
            <v>5419381.8100000005</v>
          </cell>
          <cell r="R48">
            <v>0</v>
          </cell>
          <cell r="S48">
            <v>0</v>
          </cell>
          <cell r="T48">
            <v>0</v>
          </cell>
          <cell r="U48" t="str">
            <v> </v>
          </cell>
          <cell r="V48">
            <v>0</v>
          </cell>
          <cell r="W48">
            <v>0</v>
          </cell>
          <cell r="Y48" t="str">
            <v> </v>
          </cell>
          <cell r="Z48">
            <v>0</v>
          </cell>
          <cell r="AA48">
            <v>0</v>
          </cell>
        </row>
        <row r="49">
          <cell r="B49" t="str">
            <v>2MV</v>
          </cell>
          <cell r="C49" t="str">
            <v>U.S. GOV'T C</v>
          </cell>
          <cell r="D49" t="str">
            <v>04-2811119</v>
          </cell>
          <cell r="E49">
            <v>36381.63</v>
          </cell>
          <cell r="F49">
            <v>44570.07</v>
          </cell>
          <cell r="G49">
            <v>44043.78</v>
          </cell>
          <cell r="H49">
            <v>41740.85</v>
          </cell>
          <cell r="I49">
            <v>155372.18</v>
          </cell>
          <cell r="J49">
            <v>43116.62</v>
          </cell>
          <cell r="K49">
            <v>40576.4</v>
          </cell>
          <cell r="L49">
            <v>44349.14</v>
          </cell>
          <cell r="M49">
            <v>41811.51</v>
          </cell>
          <cell r="N49">
            <v>41324.29</v>
          </cell>
          <cell r="O49">
            <v>40455.82</v>
          </cell>
          <cell r="P49">
            <v>39928.2</v>
          </cell>
          <cell r="Q49">
            <v>613670.49</v>
          </cell>
          <cell r="R49">
            <v>614732.08</v>
          </cell>
          <cell r="S49">
            <v>614732.08</v>
          </cell>
          <cell r="T49">
            <v>0</v>
          </cell>
          <cell r="U49" t="str">
            <v> </v>
          </cell>
          <cell r="V49">
            <v>0</v>
          </cell>
          <cell r="W49">
            <v>0</v>
          </cell>
          <cell r="Y49" t="str">
            <v> </v>
          </cell>
          <cell r="Z49">
            <v>0</v>
          </cell>
          <cell r="AA49">
            <v>0</v>
          </cell>
        </row>
        <row r="50">
          <cell r="B50" t="str">
            <v>689</v>
          </cell>
          <cell r="C50" t="str">
            <v>U.S. GOV'T M</v>
          </cell>
          <cell r="D50" t="str">
            <v>04-2811119</v>
          </cell>
          <cell r="E50">
            <v>90034.87</v>
          </cell>
          <cell r="F50">
            <v>97714.14</v>
          </cell>
          <cell r="G50">
            <v>96375.92</v>
          </cell>
          <cell r="H50">
            <v>94550.4</v>
          </cell>
          <cell r="I50">
            <v>315923.87</v>
          </cell>
          <cell r="J50">
            <v>99580.29</v>
          </cell>
          <cell r="K50">
            <v>101346.07</v>
          </cell>
          <cell r="L50">
            <v>107224.65</v>
          </cell>
          <cell r="M50">
            <v>96369.27</v>
          </cell>
          <cell r="N50">
            <v>95129.74</v>
          </cell>
          <cell r="O50">
            <v>94380.09</v>
          </cell>
          <cell r="P50">
            <v>93679.78</v>
          </cell>
          <cell r="Q50">
            <v>1382309.09</v>
          </cell>
          <cell r="R50">
            <v>1382949.33</v>
          </cell>
          <cell r="S50">
            <v>1382949.33</v>
          </cell>
          <cell r="T50">
            <v>0</v>
          </cell>
          <cell r="U50" t="str">
            <v> </v>
          </cell>
          <cell r="V50">
            <v>0</v>
          </cell>
          <cell r="W50">
            <v>0</v>
          </cell>
          <cell r="Y50" t="str">
            <v> </v>
          </cell>
          <cell r="Z50">
            <v>0</v>
          </cell>
          <cell r="AA50">
            <v>0</v>
          </cell>
        </row>
        <row r="51">
          <cell r="B51" t="str">
            <v>21T</v>
          </cell>
          <cell r="C51" t="str">
            <v>U.S. GOV'T R</v>
          </cell>
          <cell r="D51" t="str">
            <v>04-2811119</v>
          </cell>
          <cell r="E51">
            <v>766.09</v>
          </cell>
          <cell r="F51">
            <v>881.03</v>
          </cell>
          <cell r="G51">
            <v>917.13</v>
          </cell>
          <cell r="H51">
            <v>925.14</v>
          </cell>
          <cell r="I51">
            <v>3056.25</v>
          </cell>
          <cell r="J51">
            <v>1040.36</v>
          </cell>
          <cell r="K51">
            <v>1067.03</v>
          </cell>
          <cell r="L51">
            <v>1175.59</v>
          </cell>
          <cell r="M51">
            <v>1196.42</v>
          </cell>
          <cell r="N51">
            <v>1206.4</v>
          </cell>
          <cell r="O51">
            <v>1284.17</v>
          </cell>
          <cell r="P51">
            <v>1282.71</v>
          </cell>
          <cell r="Q51">
            <v>14798.32</v>
          </cell>
          <cell r="R51">
            <v>14798.53</v>
          </cell>
          <cell r="S51">
            <v>14798.53</v>
          </cell>
          <cell r="T51">
            <v>0</v>
          </cell>
          <cell r="U51" t="str">
            <v> </v>
          </cell>
          <cell r="V51">
            <v>0</v>
          </cell>
          <cell r="W51">
            <v>0</v>
          </cell>
          <cell r="Y51" t="str">
            <v> </v>
          </cell>
          <cell r="Z51">
            <v>0</v>
          </cell>
          <cell r="AA51">
            <v>0</v>
          </cell>
        </row>
        <row r="52">
          <cell r="B52" t="str">
            <v>527</v>
          </cell>
          <cell r="C52" t="str">
            <v>U.S. GOV'T Y</v>
          </cell>
          <cell r="D52" t="str">
            <v>04-2811119</v>
          </cell>
          <cell r="E52">
            <v>13956.78</v>
          </cell>
          <cell r="F52">
            <v>16190.1</v>
          </cell>
          <cell r="G52">
            <v>16016.69</v>
          </cell>
          <cell r="H52">
            <v>15826.59</v>
          </cell>
          <cell r="I52">
            <v>44206.24</v>
          </cell>
          <cell r="J52">
            <v>16127.56</v>
          </cell>
          <cell r="K52">
            <v>17346.09</v>
          </cell>
          <cell r="L52">
            <v>16662.05</v>
          </cell>
          <cell r="M52">
            <v>16044.61</v>
          </cell>
          <cell r="N52">
            <v>16050.42</v>
          </cell>
          <cell r="O52">
            <v>15567.35</v>
          </cell>
          <cell r="P52">
            <v>15297.76</v>
          </cell>
          <cell r="Q52">
            <v>219292.24</v>
          </cell>
          <cell r="R52">
            <v>219483.52</v>
          </cell>
          <cell r="S52">
            <v>219483.52</v>
          </cell>
          <cell r="T52">
            <v>0</v>
          </cell>
          <cell r="U52" t="str">
            <v> </v>
          </cell>
          <cell r="V52">
            <v>0</v>
          </cell>
          <cell r="W52">
            <v>0</v>
          </cell>
          <cell r="Y52" t="str">
            <v> </v>
          </cell>
          <cell r="Z52">
            <v>0</v>
          </cell>
          <cell r="AA52">
            <v>0</v>
          </cell>
        </row>
        <row r="53">
          <cell r="B53" t="str">
            <v>032</v>
          </cell>
          <cell r="C53" t="str">
            <v>TOTAL FUND</v>
          </cell>
          <cell r="Q53">
            <v>55702979.49</v>
          </cell>
          <cell r="R53">
            <v>50389961.49</v>
          </cell>
          <cell r="S53">
            <v>50389961.49</v>
          </cell>
          <cell r="T53">
            <v>0</v>
          </cell>
          <cell r="V53">
            <v>0</v>
          </cell>
          <cell r="W53">
            <v>0</v>
          </cell>
          <cell r="Z53">
            <v>0</v>
          </cell>
          <cell r="AA53">
            <v>0</v>
          </cell>
        </row>
        <row r="55">
          <cell r="C55" t="str">
            <v>AMERICAN GOV'T</v>
          </cell>
          <cell r="D55" t="str">
            <v>04-2856297</v>
          </cell>
          <cell r="E55">
            <v>2294531.92</v>
          </cell>
          <cell r="F55">
            <v>2263178.14</v>
          </cell>
          <cell r="G55">
            <v>2242079.21</v>
          </cell>
          <cell r="H55">
            <v>2214434.12</v>
          </cell>
          <cell r="I55">
            <v>2172258.28</v>
          </cell>
          <cell r="J55">
            <v>2125139.54</v>
          </cell>
          <cell r="K55">
            <v>2105219.77</v>
          </cell>
          <cell r="L55">
            <v>2152879.07</v>
          </cell>
          <cell r="M55">
            <v>2132799.74</v>
          </cell>
          <cell r="N55">
            <v>2110709.7</v>
          </cell>
          <cell r="O55">
            <v>2096949.82</v>
          </cell>
          <cell r="P55">
            <v>2080425.58</v>
          </cell>
          <cell r="Q55">
            <v>25990604.89</v>
          </cell>
          <cell r="R55">
            <v>26063471.18</v>
          </cell>
          <cell r="S55">
            <v>26063471.18</v>
          </cell>
          <cell r="T55">
            <v>0</v>
          </cell>
          <cell r="U55" t="str">
            <v> </v>
          </cell>
          <cell r="V55">
            <v>0</v>
          </cell>
          <cell r="W55">
            <v>0</v>
          </cell>
          <cell r="Y55" t="str">
            <v> </v>
          </cell>
          <cell r="Z55">
            <v>0</v>
          </cell>
          <cell r="AA55">
            <v>0</v>
          </cell>
        </row>
        <row r="56">
          <cell r="B56" t="str">
            <v>292</v>
          </cell>
          <cell r="C56" t="str">
            <v>AMERICAN GOV'T B</v>
          </cell>
          <cell r="D56" t="str">
            <v>04-2856297</v>
          </cell>
          <cell r="E56">
            <v>144468.27</v>
          </cell>
          <cell r="F56">
            <v>138145.04</v>
          </cell>
          <cell r="G56">
            <v>138038.88</v>
          </cell>
          <cell r="H56">
            <v>126522.07</v>
          </cell>
          <cell r="I56">
            <v>121941.38</v>
          </cell>
          <cell r="J56">
            <v>122633.91</v>
          </cell>
          <cell r="K56">
            <v>114166.96</v>
          </cell>
          <cell r="L56">
            <v>120206.95</v>
          </cell>
          <cell r="M56">
            <v>110776.16</v>
          </cell>
          <cell r="N56">
            <v>105905.84</v>
          </cell>
          <cell r="O56">
            <v>105603.57</v>
          </cell>
          <cell r="P56">
            <v>101216.69</v>
          </cell>
          <cell r="Q56">
            <v>1449625.72</v>
          </cell>
          <cell r="R56">
            <v>1456465.42</v>
          </cell>
          <cell r="S56">
            <v>1456465.42</v>
          </cell>
          <cell r="T56">
            <v>0</v>
          </cell>
          <cell r="U56" t="str">
            <v> </v>
          </cell>
          <cell r="V56">
            <v>0</v>
          </cell>
          <cell r="W56">
            <v>0</v>
          </cell>
          <cell r="Y56" t="str">
            <v> </v>
          </cell>
          <cell r="Z56">
            <v>0</v>
          </cell>
          <cell r="AA56">
            <v>0</v>
          </cell>
        </row>
        <row r="57">
          <cell r="B57" t="str">
            <v>2MR</v>
          </cell>
          <cell r="C57" t="str">
            <v>AMERICAN GOV'T C</v>
          </cell>
          <cell r="D57" t="str">
            <v>04-2856297</v>
          </cell>
          <cell r="E57">
            <v>9891.87</v>
          </cell>
          <cell r="F57">
            <v>9702.49</v>
          </cell>
          <cell r="G57">
            <v>9853.82</v>
          </cell>
          <cell r="H57">
            <v>9191.16</v>
          </cell>
          <cell r="I57">
            <v>9046.95</v>
          </cell>
          <cell r="J57">
            <v>9365.47</v>
          </cell>
          <cell r="K57">
            <v>8895.09</v>
          </cell>
          <cell r="L57">
            <v>9520.31</v>
          </cell>
          <cell r="M57">
            <v>9069.87</v>
          </cell>
          <cell r="N57">
            <v>9338.01</v>
          </cell>
          <cell r="O57">
            <v>8136</v>
          </cell>
          <cell r="P57">
            <v>8495.95</v>
          </cell>
          <cell r="Q57">
            <v>110506.98999999998</v>
          </cell>
          <cell r="R57">
            <v>110811.41</v>
          </cell>
          <cell r="S57">
            <v>110811.41</v>
          </cell>
          <cell r="T57">
            <v>0</v>
          </cell>
          <cell r="U57" t="str">
            <v> </v>
          </cell>
          <cell r="V57">
            <v>0</v>
          </cell>
          <cell r="W57">
            <v>0</v>
          </cell>
          <cell r="Y57" t="str">
            <v> </v>
          </cell>
          <cell r="Z57">
            <v>0</v>
          </cell>
          <cell r="AA57">
            <v>0</v>
          </cell>
        </row>
        <row r="58">
          <cell r="B58" t="str">
            <v>895</v>
          </cell>
          <cell r="C58" t="str">
            <v>AMERICAN GOV'T M</v>
          </cell>
          <cell r="D58" t="str">
            <v>04-2856297</v>
          </cell>
          <cell r="E58">
            <v>5927.05</v>
          </cell>
          <cell r="F58">
            <v>5873.09</v>
          </cell>
          <cell r="G58">
            <v>5824.47</v>
          </cell>
          <cell r="H58">
            <v>5728.74</v>
          </cell>
          <cell r="I58">
            <v>5734.9</v>
          </cell>
          <cell r="J58">
            <v>5770.65</v>
          </cell>
          <cell r="K58">
            <v>5798.3</v>
          </cell>
          <cell r="L58">
            <v>5939.26</v>
          </cell>
          <cell r="M58">
            <v>6169.51</v>
          </cell>
          <cell r="N58">
            <v>6188.63</v>
          </cell>
          <cell r="O58">
            <v>6196.88</v>
          </cell>
          <cell r="P58">
            <v>6114.24</v>
          </cell>
          <cell r="Q58">
            <v>71265.72</v>
          </cell>
          <cell r="R58">
            <v>71377.58</v>
          </cell>
          <cell r="S58">
            <v>71377.58</v>
          </cell>
          <cell r="T58">
            <v>0</v>
          </cell>
          <cell r="U58" t="str">
            <v> </v>
          </cell>
          <cell r="V58">
            <v>0</v>
          </cell>
          <cell r="W58">
            <v>0</v>
          </cell>
          <cell r="Y58" t="str">
            <v> </v>
          </cell>
          <cell r="Z58">
            <v>0</v>
          </cell>
          <cell r="AA58">
            <v>0</v>
          </cell>
        </row>
        <row r="59">
          <cell r="B59" t="str">
            <v>22P</v>
          </cell>
          <cell r="C59" t="str">
            <v>AMERICAN GOV'T R</v>
          </cell>
          <cell r="D59" t="str">
            <v>04-2856297</v>
          </cell>
          <cell r="E59">
            <v>125.06</v>
          </cell>
          <cell r="F59">
            <v>127.36</v>
          </cell>
          <cell r="G59">
            <v>128.46</v>
          </cell>
          <cell r="H59">
            <v>131.27</v>
          </cell>
          <cell r="I59">
            <v>133.64</v>
          </cell>
          <cell r="J59">
            <v>129.9</v>
          </cell>
          <cell r="K59">
            <v>133.71</v>
          </cell>
          <cell r="L59">
            <v>141.01</v>
          </cell>
          <cell r="M59">
            <v>142.19</v>
          </cell>
          <cell r="N59">
            <v>145.58</v>
          </cell>
          <cell r="O59">
            <v>148.07</v>
          </cell>
          <cell r="P59">
            <v>148.69</v>
          </cell>
          <cell r="Q59">
            <v>1634.9399999999998</v>
          </cell>
          <cell r="R59">
            <v>1634.94</v>
          </cell>
          <cell r="S59">
            <v>1634.94</v>
          </cell>
          <cell r="T59">
            <v>0</v>
          </cell>
          <cell r="U59" t="str">
            <v> </v>
          </cell>
          <cell r="V59">
            <v>0</v>
          </cell>
          <cell r="W59">
            <v>0</v>
          </cell>
          <cell r="Y59" t="str">
            <v> </v>
          </cell>
          <cell r="Z59">
            <v>0</v>
          </cell>
          <cell r="AA59">
            <v>0</v>
          </cell>
        </row>
        <row r="60">
          <cell r="B60" t="str">
            <v>2WU</v>
          </cell>
          <cell r="C60" t="str">
            <v>AMERICAN GOV'T Y</v>
          </cell>
          <cell r="D60" t="str">
            <v>04-2856297</v>
          </cell>
          <cell r="E60">
            <v>29169.98</v>
          </cell>
          <cell r="F60">
            <v>29471.74</v>
          </cell>
          <cell r="G60">
            <v>29709.69</v>
          </cell>
          <cell r="H60">
            <v>30811.19</v>
          </cell>
          <cell r="I60">
            <v>30661.9</v>
          </cell>
          <cell r="J60">
            <v>30634.22</v>
          </cell>
          <cell r="K60">
            <v>29693.6</v>
          </cell>
          <cell r="L60">
            <v>31019.22</v>
          </cell>
          <cell r="M60">
            <v>31032.31</v>
          </cell>
          <cell r="N60">
            <v>31119.65</v>
          </cell>
          <cell r="O60">
            <v>31410.29</v>
          </cell>
          <cell r="P60">
            <v>31684.83</v>
          </cell>
          <cell r="Q60">
            <v>366418.62000000005</v>
          </cell>
          <cell r="R60">
            <v>366635.84</v>
          </cell>
          <cell r="S60">
            <v>366635.84</v>
          </cell>
          <cell r="T60">
            <v>0</v>
          </cell>
          <cell r="U60" t="str">
            <v> </v>
          </cell>
          <cell r="V60">
            <v>0</v>
          </cell>
          <cell r="W60">
            <v>0</v>
          </cell>
          <cell r="Y60" t="str">
            <v> </v>
          </cell>
          <cell r="Z60">
            <v>0</v>
          </cell>
          <cell r="AA60">
            <v>0</v>
          </cell>
        </row>
        <row r="61">
          <cell r="B61" t="str">
            <v>033</v>
          </cell>
          <cell r="C61" t="str">
            <v>TOTAL FUND</v>
          </cell>
          <cell r="Q61">
            <v>27990056.88</v>
          </cell>
          <cell r="R61">
            <v>28070396.37</v>
          </cell>
          <cell r="S61">
            <v>28070396.37</v>
          </cell>
          <cell r="T61">
            <v>0</v>
          </cell>
          <cell r="V61">
            <v>0</v>
          </cell>
          <cell r="W61">
            <v>0</v>
          </cell>
          <cell r="Z61">
            <v>0</v>
          </cell>
          <cell r="AA61">
            <v>0</v>
          </cell>
        </row>
        <row r="63">
          <cell r="C63" t="str">
            <v>AMT-FREE INSURED MUNICIPAL</v>
          </cell>
          <cell r="D63" t="str">
            <v>04-2879681</v>
          </cell>
          <cell r="E63">
            <v>873355.57</v>
          </cell>
          <cell r="F63">
            <v>834450.09</v>
          </cell>
          <cell r="G63">
            <v>803498.62</v>
          </cell>
          <cell r="H63">
            <v>916992.09</v>
          </cell>
          <cell r="I63">
            <v>840205.41</v>
          </cell>
          <cell r="J63">
            <v>884662.29</v>
          </cell>
          <cell r="K63">
            <v>833134.68</v>
          </cell>
          <cell r="L63">
            <v>842080.34</v>
          </cell>
          <cell r="M63">
            <v>898439.53</v>
          </cell>
          <cell r="N63">
            <v>842588.71</v>
          </cell>
          <cell r="O63">
            <v>818497.42</v>
          </cell>
          <cell r="P63">
            <v>890754.98</v>
          </cell>
          <cell r="Q63">
            <v>10278659.729999999</v>
          </cell>
          <cell r="R63">
            <v>10346281.3</v>
          </cell>
          <cell r="S63">
            <v>0</v>
          </cell>
          <cell r="T63">
            <v>10346281.3</v>
          </cell>
          <cell r="U63">
            <v>762708.36</v>
          </cell>
          <cell r="V63">
            <v>762708.36</v>
          </cell>
          <cell r="W63">
            <v>766522.64</v>
          </cell>
          <cell r="Y63">
            <v>0</v>
          </cell>
          <cell r="Z63">
            <v>0</v>
          </cell>
          <cell r="AA63">
            <v>0</v>
          </cell>
        </row>
        <row r="64">
          <cell r="B64" t="str">
            <v>035</v>
          </cell>
          <cell r="C64" t="str">
            <v>AMT-FREE INSURED MUNICIPAL B</v>
          </cell>
          <cell r="D64" t="str">
            <v>04-2879681</v>
          </cell>
          <cell r="E64">
            <v>199388.81</v>
          </cell>
          <cell r="F64">
            <v>183877.88</v>
          </cell>
          <cell r="G64">
            <v>173908.17</v>
          </cell>
          <cell r="H64">
            <v>192960.86</v>
          </cell>
          <cell r="I64">
            <v>166016.46</v>
          </cell>
          <cell r="J64">
            <v>168626.78</v>
          </cell>
          <cell r="K64">
            <v>156785.14</v>
          </cell>
          <cell r="L64">
            <v>153083.97</v>
          </cell>
          <cell r="M64">
            <v>157705.98</v>
          </cell>
          <cell r="N64">
            <v>140952.85</v>
          </cell>
          <cell r="O64">
            <v>129235.75</v>
          </cell>
          <cell r="P64">
            <v>133401.51</v>
          </cell>
          <cell r="Q64">
            <v>1955944.1600000001</v>
          </cell>
          <cell r="R64">
            <v>1947329.8</v>
          </cell>
          <cell r="S64">
            <v>0</v>
          </cell>
          <cell r="T64">
            <v>1947329.8</v>
          </cell>
          <cell r="U64" t="str">
            <v> </v>
          </cell>
          <cell r="V64">
            <v>0</v>
          </cell>
          <cell r="W64">
            <v>140345.45</v>
          </cell>
          <cell r="Y64" t="str">
            <v> </v>
          </cell>
          <cell r="Z64">
            <v>0</v>
          </cell>
          <cell r="AA64">
            <v>0</v>
          </cell>
        </row>
        <row r="65">
          <cell r="B65" t="str">
            <v>2NB</v>
          </cell>
          <cell r="C65" t="str">
            <v>AMT-FREE INSURED MUNICIPAL C</v>
          </cell>
          <cell r="D65" t="str">
            <v>04-2879681</v>
          </cell>
          <cell r="E65">
            <v>21760.82</v>
          </cell>
          <cell r="F65">
            <v>21189.03</v>
          </cell>
          <cell r="G65">
            <v>20528.18</v>
          </cell>
          <cell r="H65">
            <v>23126.98</v>
          </cell>
          <cell r="I65">
            <v>20789.91</v>
          </cell>
          <cell r="J65">
            <v>22157.87</v>
          </cell>
          <cell r="K65">
            <v>21107.94</v>
          </cell>
          <cell r="L65">
            <v>21532.69</v>
          </cell>
          <cell r="M65">
            <v>23092.2</v>
          </cell>
          <cell r="N65">
            <v>21229</v>
          </cell>
          <cell r="O65">
            <v>20216.85</v>
          </cell>
          <cell r="P65">
            <v>22128.65</v>
          </cell>
          <cell r="Q65">
            <v>258860.12</v>
          </cell>
          <cell r="R65">
            <v>260615.57</v>
          </cell>
          <cell r="S65">
            <v>0</v>
          </cell>
          <cell r="T65">
            <v>260615.57</v>
          </cell>
          <cell r="U65" t="str">
            <v> </v>
          </cell>
          <cell r="V65">
            <v>0</v>
          </cell>
          <cell r="W65">
            <v>0</v>
          </cell>
          <cell r="Y65" t="str">
            <v> </v>
          </cell>
          <cell r="Z65">
            <v>0</v>
          </cell>
          <cell r="AA65">
            <v>23944.07</v>
          </cell>
        </row>
        <row r="66">
          <cell r="B66" t="str">
            <v>629</v>
          </cell>
          <cell r="C66" t="str">
            <v>AMT-FREE INSURED MUNICIPAL M</v>
          </cell>
          <cell r="D66" t="str">
            <v>04-2879681</v>
          </cell>
          <cell r="E66">
            <v>3366.56</v>
          </cell>
          <cell r="F66">
            <v>3212.06</v>
          </cell>
          <cell r="G66">
            <v>3111</v>
          </cell>
          <cell r="H66">
            <v>3582.54</v>
          </cell>
          <cell r="I66">
            <v>3244.14</v>
          </cell>
          <cell r="J66">
            <v>3361.76</v>
          </cell>
          <cell r="K66">
            <v>3193.73</v>
          </cell>
          <cell r="L66">
            <v>3258.07</v>
          </cell>
          <cell r="M66">
            <v>3495.82</v>
          </cell>
          <cell r="N66">
            <v>3084.39</v>
          </cell>
          <cell r="O66">
            <v>2997.3</v>
          </cell>
          <cell r="P66">
            <v>3363.87</v>
          </cell>
          <cell r="Q66">
            <v>39271.240000000005</v>
          </cell>
          <cell r="R66">
            <v>39410.65</v>
          </cell>
          <cell r="S66">
            <v>0</v>
          </cell>
          <cell r="T66">
            <v>39410.65</v>
          </cell>
          <cell r="U66">
            <v>3188.24</v>
          </cell>
          <cell r="V66">
            <v>3188.24</v>
          </cell>
          <cell r="W66">
            <v>3188.24</v>
          </cell>
          <cell r="Y66">
            <v>0</v>
          </cell>
          <cell r="Z66">
            <v>0</v>
          </cell>
          <cell r="AA66">
            <v>0</v>
          </cell>
        </row>
        <row r="67">
          <cell r="B67" t="str">
            <v>438</v>
          </cell>
          <cell r="C67" t="str">
            <v>TOTAL FUND</v>
          </cell>
          <cell r="Q67">
            <v>12532735.249999998</v>
          </cell>
          <cell r="R67">
            <v>12593637.320000002</v>
          </cell>
          <cell r="S67">
            <v>0</v>
          </cell>
          <cell r="T67">
            <v>12593637.320000002</v>
          </cell>
          <cell r="U67" t="str">
            <v> </v>
          </cell>
          <cell r="V67">
            <v>765896.6</v>
          </cell>
          <cell r="W67">
            <v>910056.3300000001</v>
          </cell>
          <cell r="Y67" t="str">
            <v> </v>
          </cell>
          <cell r="Z67">
            <v>0</v>
          </cell>
          <cell r="AA67">
            <v>23944.07</v>
          </cell>
        </row>
        <row r="69">
          <cell r="C69" t="str">
            <v>TAX-FREE HI YIELD </v>
          </cell>
          <cell r="D69" t="str">
            <v>04-2883599</v>
          </cell>
          <cell r="E69">
            <v>5216748.01</v>
          </cell>
          <cell r="F69">
            <v>4908130.91</v>
          </cell>
          <cell r="G69">
            <v>4706600.89</v>
          </cell>
          <cell r="H69">
            <v>5481165.38</v>
          </cell>
          <cell r="I69">
            <v>4962845.17</v>
          </cell>
          <cell r="J69">
            <v>5118671.1</v>
          </cell>
          <cell r="K69">
            <v>4949824.3</v>
          </cell>
          <cell r="L69">
            <v>4911742.56</v>
          </cell>
          <cell r="M69">
            <v>5255500.17</v>
          </cell>
          <cell r="N69">
            <v>4943670.05</v>
          </cell>
          <cell r="O69">
            <v>4777151.25</v>
          </cell>
          <cell r="P69" t="str">
            <v> </v>
          </cell>
          <cell r="Q69">
            <v>55232049.79</v>
          </cell>
          <cell r="R69">
            <v>61310068.300000004</v>
          </cell>
          <cell r="S69">
            <v>86.88</v>
          </cell>
          <cell r="T69">
            <v>61309981.42</v>
          </cell>
          <cell r="U69" t="str">
            <v> </v>
          </cell>
          <cell r="V69">
            <v>0</v>
          </cell>
          <cell r="W69">
            <v>0</v>
          </cell>
          <cell r="Y69" t="str">
            <v> </v>
          </cell>
          <cell r="Z69">
            <v>0</v>
          </cell>
          <cell r="AA69">
            <v>0</v>
          </cell>
        </row>
        <row r="70">
          <cell r="B70" t="str">
            <v>036</v>
          </cell>
          <cell r="C70" t="str">
            <v>TAX-FREE HI YIELD B</v>
          </cell>
          <cell r="D70" t="str">
            <v>04-2883599</v>
          </cell>
          <cell r="E70">
            <v>717574.77</v>
          </cell>
          <cell r="F70">
            <v>651600.71</v>
          </cell>
          <cell r="G70">
            <v>612488.26</v>
          </cell>
          <cell r="H70">
            <v>693231.83</v>
          </cell>
          <cell r="I70">
            <v>607321.38</v>
          </cell>
          <cell r="J70">
            <v>613992.14</v>
          </cell>
          <cell r="K70">
            <v>582009.51</v>
          </cell>
          <cell r="L70">
            <v>554884.5</v>
          </cell>
          <cell r="M70">
            <v>576310.07</v>
          </cell>
          <cell r="N70">
            <v>525627.61</v>
          </cell>
          <cell r="O70">
            <v>484102.39</v>
          </cell>
          <cell r="P70" t="str">
            <v> </v>
          </cell>
          <cell r="Q70">
            <v>6619143.17</v>
          </cell>
          <cell r="R70">
            <v>7172104.32</v>
          </cell>
          <cell r="S70">
            <v>0</v>
          </cell>
          <cell r="T70">
            <v>7172104.32</v>
          </cell>
          <cell r="U70" t="str">
            <v> </v>
          </cell>
          <cell r="V70">
            <v>0</v>
          </cell>
          <cell r="W70">
            <v>0</v>
          </cell>
          <cell r="Y70" t="str">
            <v> </v>
          </cell>
          <cell r="Z70">
            <v>0</v>
          </cell>
          <cell r="AA70">
            <v>0.76</v>
          </cell>
        </row>
        <row r="71">
          <cell r="B71" t="str">
            <v>2MA</v>
          </cell>
          <cell r="C71" t="str">
            <v>TAX-FREE HI YIELD C</v>
          </cell>
          <cell r="D71" t="str">
            <v>04-2883599</v>
          </cell>
          <cell r="E71">
            <v>71982.52</v>
          </cell>
          <cell r="F71">
            <v>68477.52</v>
          </cell>
          <cell r="G71">
            <v>65632.03</v>
          </cell>
          <cell r="H71">
            <v>76249.02</v>
          </cell>
          <cell r="I71">
            <v>68376.7</v>
          </cell>
          <cell r="J71">
            <v>70452.03</v>
          </cell>
          <cell r="K71">
            <v>68572.78</v>
          </cell>
          <cell r="L71">
            <v>67260.21</v>
          </cell>
          <cell r="M71">
            <v>72162.7</v>
          </cell>
          <cell r="N71">
            <v>67821.06</v>
          </cell>
          <cell r="O71">
            <v>66714.4</v>
          </cell>
          <cell r="P71" t="str">
            <v> </v>
          </cell>
          <cell r="Q71">
            <v>763700.9700000001</v>
          </cell>
          <cell r="R71">
            <v>850774.2</v>
          </cell>
          <cell r="S71">
            <v>0</v>
          </cell>
          <cell r="T71">
            <v>850774.2</v>
          </cell>
          <cell r="U71" t="str">
            <v> </v>
          </cell>
          <cell r="V71">
            <v>0</v>
          </cell>
          <cell r="W71">
            <v>0</v>
          </cell>
          <cell r="Y71" t="str">
            <v> </v>
          </cell>
          <cell r="Z71">
            <v>0</v>
          </cell>
          <cell r="AA71">
            <v>0</v>
          </cell>
        </row>
        <row r="72">
          <cell r="B72" t="str">
            <v>679</v>
          </cell>
          <cell r="C72" t="str">
            <v>TAX-FREE HI YIELD M</v>
          </cell>
          <cell r="D72" t="str">
            <v>04-2883599</v>
          </cell>
          <cell r="E72">
            <v>44119.76</v>
          </cell>
          <cell r="F72">
            <v>40843.06</v>
          </cell>
          <cell r="G72">
            <v>39076.36</v>
          </cell>
          <cell r="H72">
            <v>45779.08</v>
          </cell>
          <cell r="I72">
            <v>41229.94</v>
          </cell>
          <cell r="J72">
            <v>42449.4</v>
          </cell>
          <cell r="K72">
            <v>41166.67</v>
          </cell>
          <cell r="L72">
            <v>41449.86</v>
          </cell>
          <cell r="M72">
            <v>44411.53</v>
          </cell>
          <cell r="N72">
            <v>41915.51</v>
          </cell>
          <cell r="O72">
            <v>40568.68</v>
          </cell>
          <cell r="P72" t="str">
            <v> </v>
          </cell>
          <cell r="Q72">
            <v>463009.85000000003</v>
          </cell>
          <cell r="R72">
            <v>514857.02</v>
          </cell>
          <cell r="S72">
            <v>0</v>
          </cell>
          <cell r="T72">
            <v>514857.02</v>
          </cell>
          <cell r="U72" t="str">
            <v> </v>
          </cell>
          <cell r="V72">
            <v>0</v>
          </cell>
          <cell r="W72">
            <v>0</v>
          </cell>
          <cell r="Y72" t="str">
            <v> </v>
          </cell>
          <cell r="Z72">
            <v>0</v>
          </cell>
          <cell r="AA72">
            <v>0</v>
          </cell>
        </row>
        <row r="73">
          <cell r="B73" t="str">
            <v>500</v>
          </cell>
          <cell r="C73" t="str">
            <v>TOTAL FUND</v>
          </cell>
          <cell r="Q73">
            <v>63077903.78</v>
          </cell>
          <cell r="R73">
            <v>69847803.84</v>
          </cell>
          <cell r="S73">
            <v>86.88</v>
          </cell>
          <cell r="T73">
            <v>69847716.96000001</v>
          </cell>
          <cell r="V73">
            <v>0</v>
          </cell>
          <cell r="W73">
            <v>0</v>
          </cell>
          <cell r="Z73">
            <v>0</v>
          </cell>
          <cell r="AA73">
            <v>0.76</v>
          </cell>
        </row>
        <row r="75">
          <cell r="B75" t="str">
            <v>064</v>
          </cell>
          <cell r="C75" t="str">
            <v>CA TAX EXEMPT MM</v>
          </cell>
          <cell r="D75" t="str">
            <v>04-2980836</v>
          </cell>
          <cell r="P75" t="str">
            <v> </v>
          </cell>
          <cell r="Q75">
            <v>0</v>
          </cell>
          <cell r="R75">
            <v>0</v>
          </cell>
          <cell r="S75">
            <v>0</v>
          </cell>
          <cell r="T75">
            <v>0</v>
          </cell>
          <cell r="U75" t="str">
            <v> </v>
          </cell>
          <cell r="V75">
            <v>0</v>
          </cell>
          <cell r="W75">
            <v>0</v>
          </cell>
          <cell r="Y75" t="str">
            <v> </v>
          </cell>
          <cell r="Z75">
            <v>0</v>
          </cell>
          <cell r="AA75">
            <v>0</v>
          </cell>
        </row>
        <row r="76">
          <cell r="S76">
            <v>0</v>
          </cell>
          <cell r="W76">
            <v>0</v>
          </cell>
        </row>
        <row r="77">
          <cell r="B77" t="str">
            <v>063</v>
          </cell>
          <cell r="C77" t="str">
            <v>NY TAX EXEMPT MM</v>
          </cell>
          <cell r="D77" t="str">
            <v>04-2980863</v>
          </cell>
          <cell r="P77" t="str">
            <v> </v>
          </cell>
          <cell r="Q77">
            <v>0</v>
          </cell>
          <cell r="R77">
            <v>0</v>
          </cell>
          <cell r="S77">
            <v>0</v>
          </cell>
          <cell r="T77">
            <v>0</v>
          </cell>
          <cell r="U77" t="str">
            <v> </v>
          </cell>
          <cell r="V77">
            <v>0</v>
          </cell>
          <cell r="W77">
            <v>0</v>
          </cell>
          <cell r="Y77" t="str">
            <v> </v>
          </cell>
          <cell r="Z77">
            <v>0</v>
          </cell>
          <cell r="AA77">
            <v>0</v>
          </cell>
        </row>
        <row r="79">
          <cell r="C79" t="str">
            <v>DIVERSIFIED</v>
          </cell>
          <cell r="D79" t="str">
            <v>04-3017475</v>
          </cell>
          <cell r="E79">
            <v>5970722.53</v>
          </cell>
          <cell r="F79">
            <v>5952067.11</v>
          </cell>
          <cell r="G79">
            <v>5935344.05</v>
          </cell>
          <cell r="H79">
            <v>5944861.49</v>
          </cell>
          <cell r="I79">
            <v>5933663.87</v>
          </cell>
          <cell r="J79">
            <v>5959280.87</v>
          </cell>
          <cell r="K79">
            <v>5951103.76</v>
          </cell>
          <cell r="L79">
            <v>5971575.34</v>
          </cell>
          <cell r="M79">
            <v>6018662.86</v>
          </cell>
          <cell r="N79">
            <v>6043769.79</v>
          </cell>
          <cell r="O79">
            <v>6090392.95</v>
          </cell>
          <cell r="P79">
            <v>6139419.48</v>
          </cell>
          <cell r="Q79">
            <v>71910864.1</v>
          </cell>
          <cell r="R79">
            <v>72047518.43</v>
          </cell>
          <cell r="S79">
            <v>72047518.43</v>
          </cell>
          <cell r="T79">
            <v>0</v>
          </cell>
          <cell r="U79" t="str">
            <v> </v>
          </cell>
          <cell r="V79">
            <v>0</v>
          </cell>
          <cell r="W79">
            <v>0</v>
          </cell>
          <cell r="Y79" t="str">
            <v> </v>
          </cell>
          <cell r="Z79">
            <v>0</v>
          </cell>
          <cell r="AA79">
            <v>0</v>
          </cell>
        </row>
        <row r="80">
          <cell r="B80" t="str">
            <v>387</v>
          </cell>
          <cell r="C80" t="str">
            <v>DIVERSIFIED B</v>
          </cell>
          <cell r="D80" t="str">
            <v>04-3017475</v>
          </cell>
          <cell r="E80">
            <v>1381613.83</v>
          </cell>
          <cell r="F80">
            <v>1376037.18</v>
          </cell>
          <cell r="G80">
            <v>1338417.11</v>
          </cell>
          <cell r="H80">
            <v>1265526.53</v>
          </cell>
          <cell r="I80">
            <v>1253998.28</v>
          </cell>
          <cell r="J80">
            <v>1220683.6</v>
          </cell>
          <cell r="K80">
            <v>1180172.74</v>
          </cell>
          <cell r="L80">
            <v>1140375.62</v>
          </cell>
          <cell r="M80">
            <v>1077629.06</v>
          </cell>
          <cell r="N80">
            <v>1078205.41</v>
          </cell>
          <cell r="O80">
            <v>1049686.06</v>
          </cell>
          <cell r="P80">
            <v>1020056.38</v>
          </cell>
          <cell r="Q80">
            <v>14382401.800000003</v>
          </cell>
          <cell r="R80">
            <v>14414189.86</v>
          </cell>
          <cell r="S80">
            <v>14414189.86</v>
          </cell>
          <cell r="T80">
            <v>0</v>
          </cell>
          <cell r="U80" t="str">
            <v> </v>
          </cell>
          <cell r="V80">
            <v>0</v>
          </cell>
          <cell r="W80">
            <v>0</v>
          </cell>
          <cell r="Y80" t="str">
            <v> </v>
          </cell>
          <cell r="Z80">
            <v>0</v>
          </cell>
          <cell r="AA80">
            <v>0</v>
          </cell>
        </row>
        <row r="81">
          <cell r="B81" t="str">
            <v>2LX</v>
          </cell>
          <cell r="C81" t="str">
            <v>DIVERSIFIED C</v>
          </cell>
          <cell r="D81" t="str">
            <v>04-3017475</v>
          </cell>
          <cell r="E81">
            <v>722532.68</v>
          </cell>
          <cell r="F81">
            <v>697373.09</v>
          </cell>
          <cell r="G81">
            <v>659142.24</v>
          </cell>
          <cell r="H81">
            <v>617012.55</v>
          </cell>
          <cell r="I81">
            <v>604870</v>
          </cell>
          <cell r="J81">
            <v>568147.61</v>
          </cell>
          <cell r="K81">
            <v>521429.22</v>
          </cell>
          <cell r="L81">
            <v>500700.07</v>
          </cell>
          <cell r="M81">
            <v>474541.45</v>
          </cell>
          <cell r="N81">
            <v>471348.34</v>
          </cell>
          <cell r="O81">
            <v>463010.24</v>
          </cell>
          <cell r="P81">
            <v>465894.36</v>
          </cell>
          <cell r="Q81">
            <v>6766001.850000001</v>
          </cell>
          <cell r="R81">
            <v>6771546.3</v>
          </cell>
          <cell r="S81">
            <v>6771546.3</v>
          </cell>
          <cell r="T81">
            <v>0</v>
          </cell>
          <cell r="U81" t="str">
            <v> </v>
          </cell>
          <cell r="V81">
            <v>0</v>
          </cell>
          <cell r="W81">
            <v>0</v>
          </cell>
          <cell r="Y81" t="str">
            <v> </v>
          </cell>
          <cell r="Z81">
            <v>0</v>
          </cell>
          <cell r="AA81">
            <v>0</v>
          </cell>
        </row>
        <row r="82">
          <cell r="B82" t="str">
            <v>803</v>
          </cell>
          <cell r="C82" t="str">
            <v>DIVERSIFIED M</v>
          </cell>
          <cell r="D82" t="str">
            <v>04-3017475</v>
          </cell>
          <cell r="E82">
            <v>6272446.55</v>
          </cell>
          <cell r="F82">
            <v>6034900.36</v>
          </cell>
          <cell r="G82">
            <v>5809959.34</v>
          </cell>
          <cell r="H82">
            <v>5605881.45</v>
          </cell>
          <cell r="I82">
            <v>5403868.33</v>
          </cell>
          <cell r="J82">
            <v>5266835.09</v>
          </cell>
          <cell r="K82">
            <v>5097447.19</v>
          </cell>
          <cell r="L82">
            <v>4934955.26</v>
          </cell>
          <cell r="M82">
            <v>4821353.88</v>
          </cell>
          <cell r="N82">
            <v>4678826.17</v>
          </cell>
          <cell r="O82">
            <v>4524752.63</v>
          </cell>
          <cell r="P82">
            <v>4459578.79</v>
          </cell>
          <cell r="Q82">
            <v>62910805.04000001</v>
          </cell>
          <cell r="R82">
            <v>62912641.39</v>
          </cell>
          <cell r="S82">
            <v>62912641.39</v>
          </cell>
          <cell r="T82">
            <v>0</v>
          </cell>
          <cell r="U82" t="str">
            <v> </v>
          </cell>
          <cell r="V82">
            <v>0</v>
          </cell>
          <cell r="W82">
            <v>0</v>
          </cell>
          <cell r="Y82" t="str">
            <v> </v>
          </cell>
          <cell r="Z82">
            <v>0</v>
          </cell>
          <cell r="AA82">
            <v>0</v>
          </cell>
        </row>
        <row r="83">
          <cell r="B83" t="str">
            <v>26K</v>
          </cell>
          <cell r="C83" t="str">
            <v>DIVERSIFIED R</v>
          </cell>
          <cell r="D83" t="str">
            <v>04-3017475</v>
          </cell>
          <cell r="E83">
            <v>2651.12</v>
          </cell>
          <cell r="F83">
            <v>2718.56</v>
          </cell>
          <cell r="G83">
            <v>2777.24</v>
          </cell>
          <cell r="H83">
            <v>2848.08</v>
          </cell>
          <cell r="I83">
            <v>2712.92</v>
          </cell>
          <cell r="J83">
            <v>2715.72</v>
          </cell>
          <cell r="K83">
            <v>2821.72</v>
          </cell>
          <cell r="L83">
            <v>2916.97</v>
          </cell>
          <cell r="M83">
            <v>3003.62</v>
          </cell>
          <cell r="N83">
            <v>3070.62</v>
          </cell>
          <cell r="O83">
            <v>3111.48</v>
          </cell>
          <cell r="P83">
            <v>3276.09</v>
          </cell>
          <cell r="Q83">
            <v>34624.14</v>
          </cell>
          <cell r="R83">
            <v>34635.31</v>
          </cell>
          <cell r="S83">
            <v>34635.31</v>
          </cell>
          <cell r="T83">
            <v>0</v>
          </cell>
          <cell r="U83" t="str">
            <v> </v>
          </cell>
          <cell r="V83">
            <v>0</v>
          </cell>
          <cell r="W83">
            <v>0</v>
          </cell>
          <cell r="Y83" t="str">
            <v> </v>
          </cell>
          <cell r="Z83">
            <v>0</v>
          </cell>
          <cell r="AA83">
            <v>0</v>
          </cell>
        </row>
        <row r="84">
          <cell r="B84" t="str">
            <v>2BC</v>
          </cell>
          <cell r="C84" t="str">
            <v>DIVERSIFIED Y</v>
          </cell>
          <cell r="D84" t="str">
            <v>04-3017475</v>
          </cell>
          <cell r="E84">
            <v>81338</v>
          </cell>
          <cell r="F84">
            <v>83184.21</v>
          </cell>
          <cell r="G84">
            <v>78767.5</v>
          </cell>
          <cell r="H84">
            <v>77227.9</v>
          </cell>
          <cell r="I84">
            <v>75257.52</v>
          </cell>
          <cell r="J84">
            <v>75983.92</v>
          </cell>
          <cell r="K84">
            <v>73488.25</v>
          </cell>
          <cell r="L84">
            <v>75272.44</v>
          </cell>
          <cell r="M84">
            <v>75884.29</v>
          </cell>
          <cell r="N84">
            <v>75792.89</v>
          </cell>
          <cell r="O84">
            <v>76001.81</v>
          </cell>
          <cell r="P84">
            <v>77351.77</v>
          </cell>
          <cell r="Q84">
            <v>925550.5</v>
          </cell>
          <cell r="R84">
            <v>925882.3</v>
          </cell>
          <cell r="S84">
            <v>925882.3</v>
          </cell>
          <cell r="T84">
            <v>0</v>
          </cell>
          <cell r="U84" t="str">
            <v> </v>
          </cell>
          <cell r="V84">
            <v>0</v>
          </cell>
          <cell r="W84">
            <v>0</v>
          </cell>
          <cell r="Y84" t="str">
            <v> </v>
          </cell>
          <cell r="Z84">
            <v>0</v>
          </cell>
          <cell r="AA84">
            <v>0</v>
          </cell>
        </row>
        <row r="85">
          <cell r="B85" t="str">
            <v>075</v>
          </cell>
          <cell r="C85" t="str">
            <v>TOTAL FUND</v>
          </cell>
          <cell r="Q85">
            <v>156930247.42999998</v>
          </cell>
          <cell r="R85">
            <v>157106413.59000003</v>
          </cell>
          <cell r="S85">
            <v>157106413.59000003</v>
          </cell>
          <cell r="T85">
            <v>0</v>
          </cell>
          <cell r="U85" t="str">
            <v> </v>
          </cell>
          <cell r="V85">
            <v>0</v>
          </cell>
          <cell r="W85">
            <v>0</v>
          </cell>
          <cell r="Z85">
            <v>0</v>
          </cell>
          <cell r="AA85">
            <v>0</v>
          </cell>
        </row>
        <row r="87">
          <cell r="C87" t="str">
            <v>GLOBAL NATURAL RES </v>
          </cell>
          <cell r="D87" t="str">
            <v>04-3035507</v>
          </cell>
          <cell r="P87">
            <v>7660627.28</v>
          </cell>
          <cell r="Q87">
            <v>7660627.28</v>
          </cell>
          <cell r="R87">
            <v>7672467.42</v>
          </cell>
          <cell r="S87">
            <v>7672467.42</v>
          </cell>
          <cell r="T87">
            <v>0</v>
          </cell>
          <cell r="U87">
            <v>27554664.0796</v>
          </cell>
          <cell r="V87">
            <v>27554664.0796</v>
          </cell>
          <cell r="W87">
            <v>27615188.71</v>
          </cell>
          <cell r="Y87">
            <v>16888342.5004</v>
          </cell>
          <cell r="Z87">
            <v>16888342.5004</v>
          </cell>
          <cell r="AA87">
            <v>16896508.21</v>
          </cell>
        </row>
        <row r="88">
          <cell r="B88" t="str">
            <v>501</v>
          </cell>
          <cell r="C88" t="str">
            <v>GLOBAL NATURAL RES B</v>
          </cell>
          <cell r="D88" t="str">
            <v>04-3035507</v>
          </cell>
          <cell r="P88">
            <v>968957.69</v>
          </cell>
          <cell r="Q88">
            <v>968957.69</v>
          </cell>
          <cell r="R88">
            <v>970749.81</v>
          </cell>
          <cell r="S88">
            <v>970749.81</v>
          </cell>
          <cell r="T88">
            <v>0</v>
          </cell>
          <cell r="U88">
            <v>7062244.874799999</v>
          </cell>
          <cell r="V88">
            <v>7062244.874799999</v>
          </cell>
          <cell r="W88">
            <v>7079905.1</v>
          </cell>
          <cell r="Y88">
            <v>4328472.6652</v>
          </cell>
          <cell r="Z88">
            <v>4328472.6652</v>
          </cell>
          <cell r="AA88">
            <v>4331879.98</v>
          </cell>
        </row>
        <row r="89">
          <cell r="B89" t="str">
            <v>2NS</v>
          </cell>
          <cell r="C89" t="str">
            <v>GLOBAL NATURAL RES C</v>
          </cell>
          <cell r="D89" t="str">
            <v>04-3035507</v>
          </cell>
          <cell r="P89">
            <v>190669.37</v>
          </cell>
          <cell r="Q89">
            <v>190669.37</v>
          </cell>
          <cell r="R89">
            <v>190714.49</v>
          </cell>
          <cell r="S89">
            <v>190714.49</v>
          </cell>
          <cell r="T89">
            <v>0</v>
          </cell>
          <cell r="U89" t="str">
            <v> </v>
          </cell>
          <cell r="V89">
            <v>0</v>
          </cell>
          <cell r="W89">
            <v>1385714.46</v>
          </cell>
          <cell r="Y89" t="str">
            <v> </v>
          </cell>
          <cell r="Z89">
            <v>0</v>
          </cell>
          <cell r="AA89">
            <v>847857.18</v>
          </cell>
        </row>
        <row r="90">
          <cell r="B90" t="str">
            <v>26G</v>
          </cell>
          <cell r="C90" t="str">
            <v>GLOBAL NATURAL RES R</v>
          </cell>
          <cell r="D90" t="str">
            <v>04-3035507</v>
          </cell>
          <cell r="P90">
            <v>37605.4</v>
          </cell>
          <cell r="Q90">
            <v>37605.4</v>
          </cell>
          <cell r="R90">
            <v>37605.4</v>
          </cell>
          <cell r="S90">
            <v>37605.4</v>
          </cell>
          <cell r="T90">
            <v>0</v>
          </cell>
          <cell r="U90" t="str">
            <v> </v>
          </cell>
          <cell r="V90">
            <v>0</v>
          </cell>
          <cell r="W90">
            <v>149496.73</v>
          </cell>
          <cell r="Y90" t="str">
            <v> </v>
          </cell>
          <cell r="Z90">
            <v>0</v>
          </cell>
          <cell r="AA90">
            <v>91470.39</v>
          </cell>
        </row>
        <row r="91">
          <cell r="B91" t="str">
            <v>2AD</v>
          </cell>
          <cell r="C91" t="str">
            <v>GLOBAL NATURAL RES M</v>
          </cell>
          <cell r="D91" t="str">
            <v>04-3035507</v>
          </cell>
          <cell r="P91">
            <v>92194.41</v>
          </cell>
          <cell r="Q91">
            <v>92194.41</v>
          </cell>
          <cell r="R91">
            <v>92424.2</v>
          </cell>
          <cell r="S91">
            <v>92424.2</v>
          </cell>
          <cell r="T91">
            <v>0</v>
          </cell>
          <cell r="U91" t="str">
            <v> </v>
          </cell>
          <cell r="V91">
            <v>0</v>
          </cell>
          <cell r="W91">
            <v>469380.52</v>
          </cell>
          <cell r="Y91" t="str">
            <v> </v>
          </cell>
          <cell r="Z91">
            <v>0</v>
          </cell>
          <cell r="AA91">
            <v>287193.15</v>
          </cell>
        </row>
        <row r="92">
          <cell r="B92" t="str">
            <v>7GB</v>
          </cell>
          <cell r="C92" t="str">
            <v>GLOBAL NATURAL RES Y</v>
          </cell>
          <cell r="D92" t="str">
            <v>04-3035507</v>
          </cell>
          <cell r="P92">
            <v>261903.81</v>
          </cell>
          <cell r="Q92">
            <v>261903.81</v>
          </cell>
          <cell r="R92">
            <v>262173.17</v>
          </cell>
          <cell r="S92">
            <v>262173.17</v>
          </cell>
          <cell r="T92">
            <v>0</v>
          </cell>
          <cell r="U92">
            <v>821624.0062</v>
          </cell>
          <cell r="V92">
            <v>821624.0062</v>
          </cell>
          <cell r="W92">
            <v>823003.59</v>
          </cell>
          <cell r="Y92">
            <v>503576.0038</v>
          </cell>
          <cell r="Z92">
            <v>503576.0038</v>
          </cell>
          <cell r="AA92">
            <v>503559.32</v>
          </cell>
        </row>
        <row r="93">
          <cell r="B93" t="str">
            <v>018</v>
          </cell>
          <cell r="C93" t="str">
            <v>TOTAL FUND</v>
          </cell>
          <cell r="Q93">
            <v>9211957.96</v>
          </cell>
          <cell r="R93">
            <v>9226134.49</v>
          </cell>
          <cell r="S93">
            <v>9226134.49</v>
          </cell>
          <cell r="T93">
            <v>0</v>
          </cell>
          <cell r="V93">
            <v>35438532.960599996</v>
          </cell>
          <cell r="W93">
            <v>37522689.11000001</v>
          </cell>
          <cell r="Y93" t="str">
            <v> </v>
          </cell>
          <cell r="Z93">
            <v>21720391.1694</v>
          </cell>
          <cell r="AA93">
            <v>22958468.23</v>
          </cell>
        </row>
        <row r="95">
          <cell r="C95" t="str">
            <v>MUNICIPAL</v>
          </cell>
          <cell r="D95" t="str">
            <v>04-3039506</v>
          </cell>
          <cell r="P95" t="str">
            <v> </v>
          </cell>
          <cell r="Q95">
            <v>0</v>
          </cell>
          <cell r="R95">
            <v>0</v>
          </cell>
          <cell r="S95">
            <v>0</v>
          </cell>
          <cell r="T95">
            <v>0</v>
          </cell>
          <cell r="U95" t="str">
            <v> </v>
          </cell>
          <cell r="V95">
            <v>0</v>
          </cell>
          <cell r="W95">
            <v>0</v>
          </cell>
          <cell r="Y95" t="str">
            <v> </v>
          </cell>
          <cell r="Z95">
            <v>0</v>
          </cell>
          <cell r="AA95">
            <v>0</v>
          </cell>
        </row>
        <row r="96">
          <cell r="B96" t="str">
            <v>353</v>
          </cell>
          <cell r="C96" t="str">
            <v>MUNICIPAL B</v>
          </cell>
          <cell r="D96" t="str">
            <v>04-3039506</v>
          </cell>
          <cell r="P96" t="str">
            <v> </v>
          </cell>
          <cell r="Q96">
            <v>0</v>
          </cell>
          <cell r="R96">
            <v>0</v>
          </cell>
          <cell r="S96">
            <v>0</v>
          </cell>
          <cell r="T96">
            <v>0</v>
          </cell>
          <cell r="U96" t="str">
            <v> </v>
          </cell>
          <cell r="V96">
            <v>0</v>
          </cell>
          <cell r="W96">
            <v>0</v>
          </cell>
          <cell r="Y96" t="str">
            <v> </v>
          </cell>
          <cell r="Z96">
            <v>0</v>
          </cell>
          <cell r="AA96">
            <v>0</v>
          </cell>
        </row>
        <row r="97">
          <cell r="B97" t="str">
            <v>2LZ</v>
          </cell>
          <cell r="C97" t="str">
            <v>MUNICIPAL C</v>
          </cell>
          <cell r="D97" t="str">
            <v>04-3039506</v>
          </cell>
          <cell r="P97" t="str">
            <v> </v>
          </cell>
          <cell r="Q97">
            <v>0</v>
          </cell>
          <cell r="R97">
            <v>0</v>
          </cell>
          <cell r="S97">
            <v>0</v>
          </cell>
          <cell r="T97">
            <v>0</v>
          </cell>
          <cell r="U97" t="str">
            <v> </v>
          </cell>
          <cell r="V97">
            <v>0</v>
          </cell>
          <cell r="W97">
            <v>0</v>
          </cell>
          <cell r="Y97" t="str">
            <v> </v>
          </cell>
          <cell r="Z97">
            <v>0</v>
          </cell>
          <cell r="AA97">
            <v>0</v>
          </cell>
        </row>
        <row r="98">
          <cell r="B98" t="str">
            <v>560</v>
          </cell>
          <cell r="C98" t="str">
            <v>MUNICIPAL M</v>
          </cell>
          <cell r="D98" t="str">
            <v>04-3039506</v>
          </cell>
          <cell r="P98" t="str">
            <v> </v>
          </cell>
          <cell r="Q98">
            <v>0</v>
          </cell>
          <cell r="R98">
            <v>0</v>
          </cell>
          <cell r="S98">
            <v>0</v>
          </cell>
          <cell r="T98">
            <v>0</v>
          </cell>
          <cell r="U98" t="str">
            <v> </v>
          </cell>
          <cell r="V98">
            <v>0</v>
          </cell>
          <cell r="W98">
            <v>0</v>
          </cell>
          <cell r="Y98" t="str">
            <v> </v>
          </cell>
          <cell r="Z98">
            <v>0</v>
          </cell>
          <cell r="AA98">
            <v>0</v>
          </cell>
        </row>
        <row r="99">
          <cell r="B99" t="str">
            <v>051</v>
          </cell>
          <cell r="C99" t="str">
            <v>TOTAL FUND</v>
          </cell>
          <cell r="K99" t="str">
            <v> </v>
          </cell>
          <cell r="Q99">
            <v>0</v>
          </cell>
          <cell r="R99">
            <v>0</v>
          </cell>
          <cell r="S99">
            <v>0</v>
          </cell>
          <cell r="T99">
            <v>0</v>
          </cell>
          <cell r="V99">
            <v>0</v>
          </cell>
          <cell r="W99">
            <v>0</v>
          </cell>
          <cell r="Z99">
            <v>0</v>
          </cell>
          <cell r="AA99">
            <v>0</v>
          </cell>
        </row>
        <row r="101">
          <cell r="C101" t="str">
            <v>PENN TAX EXEMPT</v>
          </cell>
          <cell r="D101" t="str">
            <v>04-3057637</v>
          </cell>
          <cell r="E101">
            <v>458635.61</v>
          </cell>
          <cell r="F101">
            <v>471000.57</v>
          </cell>
          <cell r="G101">
            <v>418855.48</v>
          </cell>
          <cell r="H101">
            <v>466005.71</v>
          </cell>
          <cell r="I101">
            <v>492259.36</v>
          </cell>
          <cell r="J101">
            <v>418364</v>
          </cell>
          <cell r="K101">
            <v>438847.08</v>
          </cell>
          <cell r="L101">
            <v>466460.21</v>
          </cell>
          <cell r="M101">
            <v>433003.96</v>
          </cell>
          <cell r="N101">
            <v>444897.81</v>
          </cell>
          <cell r="O101">
            <v>458575.95</v>
          </cell>
          <cell r="P101">
            <v>445586.26</v>
          </cell>
          <cell r="Q101">
            <v>5412492</v>
          </cell>
          <cell r="R101">
            <v>5449381.75</v>
          </cell>
          <cell r="S101">
            <v>0</v>
          </cell>
          <cell r="T101">
            <v>5449381.75</v>
          </cell>
          <cell r="U101" t="str">
            <v> </v>
          </cell>
          <cell r="V101">
            <v>0</v>
          </cell>
          <cell r="W101">
            <v>0</v>
          </cell>
          <cell r="Y101" t="str">
            <v> </v>
          </cell>
          <cell r="Z101">
            <v>0</v>
          </cell>
          <cell r="AA101">
            <v>0</v>
          </cell>
        </row>
        <row r="102">
          <cell r="B102" t="str">
            <v>226</v>
          </cell>
          <cell r="C102" t="str">
            <v>PENN TAX EXEMPT B</v>
          </cell>
          <cell r="D102" t="str">
            <v>04-3057637</v>
          </cell>
          <cell r="E102">
            <v>87691.22</v>
          </cell>
          <cell r="F102">
            <v>88196.53</v>
          </cell>
          <cell r="G102">
            <v>76915.68</v>
          </cell>
          <cell r="H102">
            <v>84010.18</v>
          </cell>
          <cell r="I102">
            <v>86763.24</v>
          </cell>
          <cell r="J102">
            <v>73506.89</v>
          </cell>
          <cell r="K102">
            <v>76734.62</v>
          </cell>
          <cell r="L102">
            <v>79266.56</v>
          </cell>
          <cell r="M102">
            <v>72621.7</v>
          </cell>
          <cell r="N102">
            <v>72928.1</v>
          </cell>
          <cell r="O102">
            <v>72970.86</v>
          </cell>
          <cell r="P102">
            <v>69147.28</v>
          </cell>
          <cell r="Q102">
            <v>940752.8599999999</v>
          </cell>
          <cell r="R102">
            <v>948605.44</v>
          </cell>
          <cell r="S102">
            <v>0</v>
          </cell>
          <cell r="T102">
            <v>948605.44</v>
          </cell>
          <cell r="U102" t="str">
            <v> </v>
          </cell>
          <cell r="V102">
            <v>0</v>
          </cell>
          <cell r="W102">
            <v>0</v>
          </cell>
          <cell r="Y102" t="str">
            <v> </v>
          </cell>
          <cell r="Z102">
            <v>0</v>
          </cell>
          <cell r="AA102">
            <v>0</v>
          </cell>
        </row>
        <row r="103">
          <cell r="B103" t="str">
            <v>2AE</v>
          </cell>
          <cell r="C103" t="str">
            <v>PENN TAX EXEMPT M</v>
          </cell>
          <cell r="D103" t="str">
            <v>04-3057637</v>
          </cell>
          <cell r="E103">
            <v>6523.55</v>
          </cell>
          <cell r="F103">
            <v>7177.86</v>
          </cell>
          <cell r="G103">
            <v>6082.29</v>
          </cell>
          <cell r="H103">
            <v>6782.22</v>
          </cell>
          <cell r="I103">
            <v>7192.82</v>
          </cell>
          <cell r="J103">
            <v>6167.92</v>
          </cell>
          <cell r="K103">
            <v>6564.85</v>
          </cell>
          <cell r="L103">
            <v>7204.49</v>
          </cell>
          <cell r="M103">
            <v>6715.17</v>
          </cell>
          <cell r="N103">
            <v>6742.89</v>
          </cell>
          <cell r="O103">
            <v>7193.69</v>
          </cell>
          <cell r="P103">
            <v>6962.03</v>
          </cell>
          <cell r="Q103">
            <v>81309.78</v>
          </cell>
          <cell r="R103">
            <v>81696.29</v>
          </cell>
          <cell r="S103">
            <v>0</v>
          </cell>
          <cell r="T103">
            <v>81696.29</v>
          </cell>
          <cell r="U103" t="str">
            <v> </v>
          </cell>
          <cell r="V103">
            <v>0</v>
          </cell>
          <cell r="W103">
            <v>0</v>
          </cell>
          <cell r="Y103" t="str">
            <v> </v>
          </cell>
          <cell r="Z103">
            <v>0</v>
          </cell>
          <cell r="AA103">
            <v>0</v>
          </cell>
        </row>
        <row r="104">
          <cell r="B104" t="str">
            <v>7NB</v>
          </cell>
          <cell r="C104" t="str">
            <v>PENN TAX EXEMPT C</v>
          </cell>
          <cell r="D104" t="str">
            <v>04-3057637</v>
          </cell>
          <cell r="N104">
            <v>229.55</v>
          </cell>
          <cell r="O104">
            <v>390.97</v>
          </cell>
          <cell r="P104">
            <v>693.79</v>
          </cell>
          <cell r="Q104">
            <v>1314.31</v>
          </cell>
          <cell r="R104">
            <v>1446.34</v>
          </cell>
          <cell r="S104">
            <v>0</v>
          </cell>
          <cell r="T104">
            <v>1446.34</v>
          </cell>
          <cell r="U104" t="str">
            <v> </v>
          </cell>
          <cell r="V104">
            <v>0</v>
          </cell>
          <cell r="W104">
            <v>0</v>
          </cell>
          <cell r="Y104" t="str">
            <v> </v>
          </cell>
          <cell r="Z104">
            <v>0</v>
          </cell>
          <cell r="AA104">
            <v>0</v>
          </cell>
        </row>
        <row r="105">
          <cell r="B105" t="str">
            <v>047</v>
          </cell>
          <cell r="C105" t="str">
            <v>TOTAL FUND</v>
          </cell>
          <cell r="Q105">
            <v>6435868.949999999</v>
          </cell>
          <cell r="R105">
            <v>6481129.819999999</v>
          </cell>
          <cell r="S105">
            <v>0</v>
          </cell>
          <cell r="T105">
            <v>6481129.819999999</v>
          </cell>
          <cell r="V105">
            <v>0</v>
          </cell>
          <cell r="W105">
            <v>0</v>
          </cell>
          <cell r="Z105">
            <v>0</v>
          </cell>
          <cell r="AA105">
            <v>0</v>
          </cell>
        </row>
        <row r="107">
          <cell r="C107" t="str">
            <v>NJ TAX EXEMPT</v>
          </cell>
          <cell r="D107" t="str">
            <v>04-3073948</v>
          </cell>
          <cell r="E107">
            <v>550605.26</v>
          </cell>
          <cell r="F107">
            <v>519417.9</v>
          </cell>
          <cell r="G107">
            <v>483809.64</v>
          </cell>
          <cell r="H107">
            <v>558321.81</v>
          </cell>
          <cell r="I107">
            <v>476661.77</v>
          </cell>
          <cell r="J107">
            <v>524378.26</v>
          </cell>
          <cell r="K107">
            <v>533320.22</v>
          </cell>
          <cell r="L107">
            <v>495752.1</v>
          </cell>
          <cell r="M107">
            <v>532919.68</v>
          </cell>
          <cell r="N107">
            <v>550360.66</v>
          </cell>
          <cell r="O107">
            <v>524305.85</v>
          </cell>
          <cell r="P107">
            <v>521919.31</v>
          </cell>
          <cell r="Q107">
            <v>6271772.46</v>
          </cell>
          <cell r="R107">
            <v>6306549.64</v>
          </cell>
          <cell r="S107">
            <v>0</v>
          </cell>
          <cell r="T107">
            <v>6306549.64</v>
          </cell>
          <cell r="U107" t="str">
            <v> </v>
          </cell>
          <cell r="V107">
            <v>0</v>
          </cell>
          <cell r="W107">
            <v>0</v>
          </cell>
          <cell r="Y107" t="str">
            <v> </v>
          </cell>
          <cell r="Z107">
            <v>0</v>
          </cell>
          <cell r="AA107">
            <v>0</v>
          </cell>
        </row>
        <row r="108">
          <cell r="B108" t="str">
            <v>329</v>
          </cell>
          <cell r="C108" t="str">
            <v>NJ TAX EXEMPT B</v>
          </cell>
          <cell r="D108" t="str">
            <v>04-3073948</v>
          </cell>
          <cell r="E108">
            <v>156474.04</v>
          </cell>
          <cell r="F108">
            <v>144608.5</v>
          </cell>
          <cell r="G108">
            <v>132954.69</v>
          </cell>
          <cell r="H108">
            <v>149174.4</v>
          </cell>
          <cell r="I108">
            <v>124852.48</v>
          </cell>
          <cell r="J108">
            <v>135685.54</v>
          </cell>
          <cell r="K108">
            <v>133895.3</v>
          </cell>
          <cell r="L108">
            <v>122419.22</v>
          </cell>
          <cell r="M108">
            <v>130315.64</v>
          </cell>
          <cell r="N108">
            <v>131403.17</v>
          </cell>
          <cell r="O108">
            <v>121709.06</v>
          </cell>
          <cell r="P108">
            <v>119094.58</v>
          </cell>
          <cell r="Q108">
            <v>1602586.6199999999</v>
          </cell>
          <cell r="R108">
            <v>1608008.23</v>
          </cell>
          <cell r="S108">
            <v>0</v>
          </cell>
          <cell r="T108">
            <v>1608008.23</v>
          </cell>
          <cell r="U108" t="str">
            <v> </v>
          </cell>
          <cell r="V108">
            <v>0</v>
          </cell>
          <cell r="W108">
            <v>0</v>
          </cell>
          <cell r="Y108" t="str">
            <v> </v>
          </cell>
          <cell r="Z108">
            <v>0</v>
          </cell>
          <cell r="AA108">
            <v>0</v>
          </cell>
        </row>
        <row r="109">
          <cell r="B109" t="str">
            <v>537</v>
          </cell>
          <cell r="C109" t="str">
            <v>NJ TAX EXEMPT M</v>
          </cell>
          <cell r="D109" t="str">
            <v>04-3073948</v>
          </cell>
          <cell r="E109">
            <v>4905.29</v>
          </cell>
          <cell r="F109">
            <v>5513.32</v>
          </cell>
          <cell r="G109">
            <v>4811.09</v>
          </cell>
          <cell r="H109">
            <v>5453.07</v>
          </cell>
          <cell r="I109">
            <v>4703.59</v>
          </cell>
          <cell r="J109">
            <v>5227.57</v>
          </cell>
          <cell r="K109">
            <v>6535.36</v>
          </cell>
          <cell r="L109">
            <v>5478.53</v>
          </cell>
          <cell r="M109">
            <v>4826.73</v>
          </cell>
          <cell r="N109">
            <v>4999.13</v>
          </cell>
          <cell r="O109">
            <v>4779.53</v>
          </cell>
          <cell r="P109">
            <v>4797.54</v>
          </cell>
          <cell r="Q109">
            <v>62030.75</v>
          </cell>
          <cell r="R109">
            <v>63250</v>
          </cell>
          <cell r="S109">
            <v>0</v>
          </cell>
          <cell r="T109">
            <v>63250</v>
          </cell>
          <cell r="U109" t="str">
            <v> </v>
          </cell>
          <cell r="V109">
            <v>0</v>
          </cell>
          <cell r="W109">
            <v>0</v>
          </cell>
          <cell r="Y109" t="str">
            <v> </v>
          </cell>
          <cell r="Z109">
            <v>0</v>
          </cell>
          <cell r="AA109">
            <v>0</v>
          </cell>
        </row>
        <row r="110">
          <cell r="B110" t="str">
            <v>7MZ</v>
          </cell>
          <cell r="C110" t="str">
            <v>NJ TAX EXEMPT C</v>
          </cell>
          <cell r="D110" t="str">
            <v>04-3073948</v>
          </cell>
          <cell r="N110">
            <v>18.83</v>
          </cell>
          <cell r="O110">
            <v>26.49</v>
          </cell>
          <cell r="P110">
            <v>26.56</v>
          </cell>
          <cell r="Q110">
            <v>71.88</v>
          </cell>
          <cell r="R110">
            <v>80.68</v>
          </cell>
          <cell r="S110">
            <v>0</v>
          </cell>
          <cell r="T110">
            <v>80.68</v>
          </cell>
          <cell r="U110" t="str">
            <v> </v>
          </cell>
          <cell r="V110">
            <v>0</v>
          </cell>
          <cell r="W110">
            <v>0</v>
          </cell>
          <cell r="Y110" t="str">
            <v> </v>
          </cell>
          <cell r="Z110">
            <v>0</v>
          </cell>
          <cell r="AA110">
            <v>0</v>
          </cell>
        </row>
        <row r="111">
          <cell r="B111" t="str">
            <v>019</v>
          </cell>
          <cell r="C111" t="str">
            <v>TOTAL FUND</v>
          </cell>
          <cell r="Q111">
            <v>7936461.71</v>
          </cell>
          <cell r="R111">
            <v>7977888.549999999</v>
          </cell>
          <cell r="S111">
            <v>0</v>
          </cell>
          <cell r="T111">
            <v>7977888.549999999</v>
          </cell>
          <cell r="V111">
            <v>0</v>
          </cell>
          <cell r="W111">
            <v>0</v>
          </cell>
          <cell r="Z111">
            <v>0</v>
          </cell>
          <cell r="AA111">
            <v>0</v>
          </cell>
        </row>
        <row r="113">
          <cell r="C113" t="str">
            <v>EUROPE EQUITY</v>
          </cell>
          <cell r="D113" t="str">
            <v>04-3083315</v>
          </cell>
          <cell r="P113">
            <v>7733814.71</v>
          </cell>
          <cell r="Q113">
            <v>7733814.71</v>
          </cell>
          <cell r="R113">
            <v>7740090.98</v>
          </cell>
          <cell r="S113">
            <v>7740090.98</v>
          </cell>
          <cell r="T113">
            <v>0</v>
          </cell>
          <cell r="U113" t="str">
            <v> </v>
          </cell>
          <cell r="V113">
            <v>0</v>
          </cell>
          <cell r="W113">
            <v>1280767.81</v>
          </cell>
          <cell r="Y113" t="str">
            <v> </v>
          </cell>
          <cell r="Z113">
            <v>0</v>
          </cell>
          <cell r="AA113">
            <v>0</v>
          </cell>
        </row>
        <row r="114">
          <cell r="B114" t="str">
            <v>234</v>
          </cell>
          <cell r="C114" t="str">
            <v>EUROPE EQUITY B</v>
          </cell>
          <cell r="D114" t="str">
            <v>04-3083315</v>
          </cell>
          <cell r="P114">
            <v>1021142.2</v>
          </cell>
          <cell r="Q114">
            <v>1021142.2</v>
          </cell>
          <cell r="R114">
            <v>1022022.14</v>
          </cell>
          <cell r="S114">
            <v>1022022.14</v>
          </cell>
          <cell r="T114">
            <v>0</v>
          </cell>
          <cell r="U114" t="str">
            <v> </v>
          </cell>
          <cell r="V114">
            <v>0</v>
          </cell>
          <cell r="W114">
            <v>348244.54</v>
          </cell>
          <cell r="Y114" t="str">
            <v> </v>
          </cell>
          <cell r="Z114">
            <v>0</v>
          </cell>
          <cell r="AA114">
            <v>0</v>
          </cell>
        </row>
        <row r="115">
          <cell r="B115" t="str">
            <v>2NQ</v>
          </cell>
          <cell r="C115" t="str">
            <v>EUROPE EQUITY C</v>
          </cell>
          <cell r="D115" t="str">
            <v>04-3083315</v>
          </cell>
          <cell r="P115">
            <v>73346.48</v>
          </cell>
          <cell r="Q115">
            <v>73346.48</v>
          </cell>
          <cell r="R115">
            <v>73354.17</v>
          </cell>
          <cell r="S115">
            <v>73354.17</v>
          </cell>
          <cell r="T115">
            <v>0</v>
          </cell>
          <cell r="U115" t="str">
            <v> </v>
          </cell>
          <cell r="V115">
            <v>0</v>
          </cell>
          <cell r="W115">
            <v>19171.93</v>
          </cell>
          <cell r="Y115" t="str">
            <v> </v>
          </cell>
          <cell r="Z115">
            <v>0</v>
          </cell>
          <cell r="AA115">
            <v>0</v>
          </cell>
        </row>
        <row r="116">
          <cell r="B116" t="str">
            <v>26J</v>
          </cell>
          <cell r="C116" t="str">
            <v>EUROPE EQUITY R</v>
          </cell>
          <cell r="D116" t="str">
            <v>04-3083315</v>
          </cell>
          <cell r="P116">
            <v>981.08</v>
          </cell>
          <cell r="Q116">
            <v>981.08</v>
          </cell>
          <cell r="R116">
            <v>981.08</v>
          </cell>
          <cell r="S116">
            <v>981.08</v>
          </cell>
          <cell r="T116">
            <v>0</v>
          </cell>
          <cell r="U116" t="str">
            <v> </v>
          </cell>
          <cell r="V116">
            <v>0</v>
          </cell>
          <cell r="W116">
            <v>150.94</v>
          </cell>
          <cell r="Y116" t="str">
            <v> </v>
          </cell>
          <cell r="Z116">
            <v>0</v>
          </cell>
          <cell r="AA116">
            <v>0</v>
          </cell>
        </row>
        <row r="117">
          <cell r="B117" t="str">
            <v>688</v>
          </cell>
          <cell r="C117" t="str">
            <v>EUROPE EQUITY M</v>
          </cell>
          <cell r="D117" t="str">
            <v>04-3083315</v>
          </cell>
          <cell r="P117">
            <v>171847.02</v>
          </cell>
          <cell r="Q117">
            <v>171847.02</v>
          </cell>
          <cell r="R117">
            <v>171892.77</v>
          </cell>
          <cell r="S117">
            <v>171892.77</v>
          </cell>
          <cell r="T117">
            <v>0</v>
          </cell>
          <cell r="U117">
            <v>41495.82</v>
          </cell>
          <cell r="V117">
            <v>41495.82</v>
          </cell>
          <cell r="W117">
            <v>41506.86</v>
          </cell>
          <cell r="Y117">
            <v>0</v>
          </cell>
          <cell r="Z117">
            <v>0</v>
          </cell>
          <cell r="AA117">
            <v>0</v>
          </cell>
        </row>
        <row r="118">
          <cell r="B118" t="str">
            <v>7BU</v>
          </cell>
          <cell r="C118" t="str">
            <v>EUROPE EQUITY Y</v>
          </cell>
          <cell r="D118" t="str">
            <v>04-3083315</v>
          </cell>
          <cell r="P118">
            <v>177109.6</v>
          </cell>
          <cell r="Q118">
            <v>177109.6</v>
          </cell>
          <cell r="R118">
            <v>177470.66</v>
          </cell>
          <cell r="S118">
            <v>177470.66</v>
          </cell>
          <cell r="T118">
            <v>0</v>
          </cell>
          <cell r="U118">
            <v>26238.37</v>
          </cell>
          <cell r="V118">
            <v>26238.37</v>
          </cell>
          <cell r="W118">
            <v>26291.86</v>
          </cell>
          <cell r="Y118">
            <v>0</v>
          </cell>
          <cell r="Z118">
            <v>0</v>
          </cell>
          <cell r="AA118">
            <v>0</v>
          </cell>
        </row>
        <row r="119">
          <cell r="B119" t="str">
            <v>057</v>
          </cell>
          <cell r="C119" t="str">
            <v>TOTAL FUND</v>
          </cell>
          <cell r="Q119">
            <v>9178241.09</v>
          </cell>
          <cell r="R119">
            <v>9185811.8</v>
          </cell>
          <cell r="S119">
            <v>9185811.8</v>
          </cell>
          <cell r="T119">
            <v>0</v>
          </cell>
          <cell r="V119">
            <v>67734.19</v>
          </cell>
          <cell r="W119">
            <v>1716133.9400000002</v>
          </cell>
          <cell r="Z119">
            <v>0</v>
          </cell>
          <cell r="AA119">
            <v>0</v>
          </cell>
        </row>
        <row r="121">
          <cell r="C121" t="str">
            <v>NEW OPP'S</v>
          </cell>
          <cell r="D121" t="str">
            <v>04-3091455</v>
          </cell>
          <cell r="P121" t="str">
            <v> </v>
          </cell>
          <cell r="Q121">
            <v>0</v>
          </cell>
          <cell r="R121">
            <v>0</v>
          </cell>
          <cell r="S121">
            <v>0</v>
          </cell>
          <cell r="T121">
            <v>0</v>
          </cell>
          <cell r="U121" t="str">
            <v> </v>
          </cell>
          <cell r="V121">
            <v>0</v>
          </cell>
          <cell r="W121">
            <v>0</v>
          </cell>
          <cell r="Y121" t="str">
            <v> </v>
          </cell>
          <cell r="Z121">
            <v>0</v>
          </cell>
          <cell r="AA121">
            <v>0</v>
          </cell>
        </row>
        <row r="122">
          <cell r="B122" t="str">
            <v>358</v>
          </cell>
          <cell r="C122" t="str">
            <v>NEW OPP'S B</v>
          </cell>
          <cell r="D122" t="str">
            <v>04-3091455</v>
          </cell>
          <cell r="P122" t="str">
            <v> </v>
          </cell>
          <cell r="Q122">
            <v>0</v>
          </cell>
          <cell r="R122">
            <v>0</v>
          </cell>
          <cell r="S122">
            <v>0</v>
          </cell>
          <cell r="T122">
            <v>0</v>
          </cell>
          <cell r="U122" t="str">
            <v> </v>
          </cell>
          <cell r="V122">
            <v>0</v>
          </cell>
          <cell r="W122">
            <v>0</v>
          </cell>
          <cell r="Y122" t="str">
            <v> </v>
          </cell>
          <cell r="Z122">
            <v>0</v>
          </cell>
          <cell r="AA122">
            <v>0</v>
          </cell>
        </row>
        <row r="123">
          <cell r="B123" t="str">
            <v>2NV</v>
          </cell>
          <cell r="C123" t="str">
            <v>NEW OPP'S C</v>
          </cell>
          <cell r="D123" t="str">
            <v>04-3091455</v>
          </cell>
          <cell r="P123" t="str">
            <v> </v>
          </cell>
          <cell r="Q123">
            <v>0</v>
          </cell>
          <cell r="R123">
            <v>0</v>
          </cell>
          <cell r="S123">
            <v>0</v>
          </cell>
          <cell r="T123">
            <v>0</v>
          </cell>
          <cell r="U123" t="str">
            <v> </v>
          </cell>
          <cell r="V123">
            <v>0</v>
          </cell>
          <cell r="W123">
            <v>0</v>
          </cell>
          <cell r="Y123" t="str">
            <v> </v>
          </cell>
          <cell r="Z123">
            <v>0</v>
          </cell>
          <cell r="AA123">
            <v>0</v>
          </cell>
        </row>
        <row r="124">
          <cell r="B124" t="str">
            <v>983</v>
          </cell>
          <cell r="C124" t="str">
            <v>NEW OPP'S M</v>
          </cell>
          <cell r="D124" t="str">
            <v>04-3091455</v>
          </cell>
          <cell r="P124" t="str">
            <v> </v>
          </cell>
          <cell r="Q124">
            <v>0</v>
          </cell>
          <cell r="R124">
            <v>0</v>
          </cell>
          <cell r="S124">
            <v>0</v>
          </cell>
          <cell r="T124">
            <v>0</v>
          </cell>
          <cell r="U124" t="str">
            <v> </v>
          </cell>
          <cell r="V124">
            <v>0</v>
          </cell>
          <cell r="W124">
            <v>0</v>
          </cell>
          <cell r="Y124" t="str">
            <v> </v>
          </cell>
          <cell r="Z124">
            <v>0</v>
          </cell>
          <cell r="AA124">
            <v>0</v>
          </cell>
        </row>
        <row r="125">
          <cell r="B125" t="str">
            <v>21M</v>
          </cell>
          <cell r="C125" t="str">
            <v>NEW OPP'S R</v>
          </cell>
          <cell r="D125" t="str">
            <v>04-3091455</v>
          </cell>
          <cell r="P125" t="str">
            <v> </v>
          </cell>
          <cell r="Q125">
            <v>0</v>
          </cell>
          <cell r="R125">
            <v>0</v>
          </cell>
          <cell r="S125">
            <v>0</v>
          </cell>
          <cell r="T125">
            <v>0</v>
          </cell>
          <cell r="U125" t="str">
            <v> </v>
          </cell>
          <cell r="V125">
            <v>0</v>
          </cell>
          <cell r="W125">
            <v>0</v>
          </cell>
          <cell r="Y125" t="str">
            <v> </v>
          </cell>
          <cell r="Z125">
            <v>0</v>
          </cell>
          <cell r="AA125">
            <v>0</v>
          </cell>
        </row>
        <row r="126">
          <cell r="B126" t="str">
            <v>526</v>
          </cell>
          <cell r="C126" t="str">
            <v>NEW OPP'S Y</v>
          </cell>
          <cell r="D126" t="str">
            <v>04-3091455</v>
          </cell>
          <cell r="P126" t="str">
            <v> </v>
          </cell>
          <cell r="Q126">
            <v>0</v>
          </cell>
          <cell r="R126">
            <v>0</v>
          </cell>
          <cell r="S126">
            <v>0</v>
          </cell>
          <cell r="T126">
            <v>0</v>
          </cell>
          <cell r="U126" t="str">
            <v> </v>
          </cell>
          <cell r="V126">
            <v>0</v>
          </cell>
          <cell r="W126">
            <v>0</v>
          </cell>
          <cell r="Y126" t="str">
            <v> </v>
          </cell>
          <cell r="Z126">
            <v>0</v>
          </cell>
          <cell r="AA126">
            <v>0</v>
          </cell>
        </row>
        <row r="127">
          <cell r="B127" t="str">
            <v>852</v>
          </cell>
          <cell r="C127" t="str">
            <v>TOTAL FUND</v>
          </cell>
          <cell r="Q127">
            <v>0</v>
          </cell>
          <cell r="R127">
            <v>0</v>
          </cell>
          <cell r="S127">
            <v>0</v>
          </cell>
          <cell r="T127">
            <v>0</v>
          </cell>
          <cell r="V127">
            <v>0</v>
          </cell>
          <cell r="W127">
            <v>0</v>
          </cell>
          <cell r="Z127">
            <v>0</v>
          </cell>
          <cell r="AA127">
            <v>0</v>
          </cell>
        </row>
        <row r="129">
          <cell r="C129" t="str">
            <v>FL TAX EXEMPT</v>
          </cell>
          <cell r="D129" t="str">
            <v>04-3091965</v>
          </cell>
          <cell r="E129">
            <v>490095.19</v>
          </cell>
          <cell r="F129">
            <v>467090.62</v>
          </cell>
          <cell r="G129">
            <v>417613.12</v>
          </cell>
          <cell r="H129">
            <v>427882.37</v>
          </cell>
          <cell r="I129">
            <v>472140.67</v>
          </cell>
          <cell r="J129">
            <v>443018.43</v>
          </cell>
          <cell r="K129">
            <v>422898.31</v>
          </cell>
          <cell r="L129">
            <v>476669.45</v>
          </cell>
          <cell r="M129">
            <v>412090.39</v>
          </cell>
          <cell r="N129">
            <v>455751.69</v>
          </cell>
          <cell r="O129">
            <v>429626.41</v>
          </cell>
          <cell r="P129">
            <v>407078.39</v>
          </cell>
          <cell r="Q129">
            <v>5321955.040000001</v>
          </cell>
          <cell r="R129">
            <v>5357241.94</v>
          </cell>
          <cell r="S129">
            <v>0</v>
          </cell>
          <cell r="T129">
            <v>5357241.94</v>
          </cell>
          <cell r="U129">
            <v>235596.2045</v>
          </cell>
          <cell r="V129">
            <v>235596.2045</v>
          </cell>
          <cell r="W129">
            <v>238925.28</v>
          </cell>
          <cell r="Y129">
            <v>312301.9455</v>
          </cell>
          <cell r="Z129">
            <v>312301.9455</v>
          </cell>
          <cell r="AA129">
            <v>310890.95</v>
          </cell>
        </row>
        <row r="130">
          <cell r="B130" t="str">
            <v>365</v>
          </cell>
          <cell r="C130" t="str">
            <v>FL TAX EXEMPT B</v>
          </cell>
          <cell r="D130" t="str">
            <v>04-3091965</v>
          </cell>
          <cell r="E130">
            <v>62833.61</v>
          </cell>
          <cell r="F130">
            <v>58435.07</v>
          </cell>
          <cell r="G130">
            <v>51662.56</v>
          </cell>
          <cell r="H130">
            <v>50999</v>
          </cell>
          <cell r="I130">
            <v>54707.83</v>
          </cell>
          <cell r="J130">
            <v>51016.73</v>
          </cell>
          <cell r="K130">
            <v>46614.62</v>
          </cell>
          <cell r="L130">
            <v>51772.49</v>
          </cell>
          <cell r="M130">
            <v>44464.99</v>
          </cell>
          <cell r="N130">
            <v>48063.55</v>
          </cell>
          <cell r="O130">
            <v>44831.16</v>
          </cell>
          <cell r="P130">
            <v>42342.82</v>
          </cell>
          <cell r="Q130">
            <v>607744.4299999999</v>
          </cell>
          <cell r="R130">
            <v>608080.15</v>
          </cell>
          <cell r="S130">
            <v>0</v>
          </cell>
          <cell r="T130">
            <v>608080.15</v>
          </cell>
          <cell r="U130" t="str">
            <v> </v>
          </cell>
          <cell r="V130">
            <v>0</v>
          </cell>
          <cell r="W130">
            <v>29755.79</v>
          </cell>
          <cell r="Y130" t="str">
            <v> </v>
          </cell>
          <cell r="Z130">
            <v>0</v>
          </cell>
          <cell r="AA130">
            <v>38718.47</v>
          </cell>
        </row>
        <row r="131">
          <cell r="B131" t="str">
            <v>453</v>
          </cell>
          <cell r="C131" t="str">
            <v>FL TAX EXEMPT M</v>
          </cell>
          <cell r="D131" t="str">
            <v>04-3091965</v>
          </cell>
          <cell r="E131">
            <v>2013.97</v>
          </cell>
          <cell r="F131">
            <v>1847.37</v>
          </cell>
          <cell r="G131">
            <v>1660.51</v>
          </cell>
          <cell r="H131">
            <v>1720.2</v>
          </cell>
          <cell r="I131">
            <v>1882.34</v>
          </cell>
          <cell r="J131">
            <v>1810.13</v>
          </cell>
          <cell r="K131">
            <v>1749.86</v>
          </cell>
          <cell r="L131">
            <v>1986.22</v>
          </cell>
          <cell r="M131">
            <v>1675.2</v>
          </cell>
          <cell r="N131">
            <v>1861.07</v>
          </cell>
          <cell r="O131">
            <v>1778.08</v>
          </cell>
          <cell r="P131">
            <v>1696.11</v>
          </cell>
          <cell r="Q131">
            <v>21681.060000000005</v>
          </cell>
          <cell r="R131">
            <v>21765.35</v>
          </cell>
          <cell r="S131">
            <v>0</v>
          </cell>
          <cell r="T131">
            <v>21765.35</v>
          </cell>
          <cell r="U131">
            <v>1064.5037</v>
          </cell>
          <cell r="V131">
            <v>1064.5037</v>
          </cell>
          <cell r="W131">
            <v>1075.78</v>
          </cell>
          <cell r="Y131">
            <v>1411.0863</v>
          </cell>
          <cell r="Z131">
            <v>1411.0863</v>
          </cell>
          <cell r="AA131">
            <v>1399.81</v>
          </cell>
        </row>
        <row r="132">
          <cell r="B132" t="str">
            <v>037</v>
          </cell>
          <cell r="C132" t="str">
            <v>TOTAL FUND</v>
          </cell>
          <cell r="Q132">
            <v>5951380.53</v>
          </cell>
          <cell r="R132">
            <v>5987087.44</v>
          </cell>
          <cell r="S132">
            <v>0</v>
          </cell>
          <cell r="T132">
            <v>5987087.44</v>
          </cell>
          <cell r="V132">
            <v>236660.7082</v>
          </cell>
          <cell r="W132">
            <v>269756.85000000003</v>
          </cell>
          <cell r="Y132" t="str">
            <v>  </v>
          </cell>
          <cell r="Z132">
            <v>313713.0318</v>
          </cell>
          <cell r="AA132">
            <v>351009.23000000004</v>
          </cell>
        </row>
        <row r="134">
          <cell r="C134" t="str">
            <v>NY TAX EX OPP'S</v>
          </cell>
          <cell r="D134" t="str">
            <v>04-3101849</v>
          </cell>
          <cell r="P134" t="str">
            <v> </v>
          </cell>
          <cell r="Q134">
            <v>0</v>
          </cell>
          <cell r="R134">
            <v>0</v>
          </cell>
          <cell r="S134">
            <v>0</v>
          </cell>
          <cell r="T134">
            <v>0</v>
          </cell>
          <cell r="U134" t="str">
            <v> </v>
          </cell>
          <cell r="V134">
            <v>0</v>
          </cell>
          <cell r="W134">
            <v>0</v>
          </cell>
          <cell r="Y134" t="str">
            <v> </v>
          </cell>
          <cell r="Z134">
            <v>0</v>
          </cell>
          <cell r="AA134">
            <v>0</v>
          </cell>
        </row>
        <row r="135">
          <cell r="B135" t="str">
            <v>228</v>
          </cell>
          <cell r="C135" t="str">
            <v>NY TAX EX OPP'S B</v>
          </cell>
          <cell r="D135" t="str">
            <v>04-3101849</v>
          </cell>
          <cell r="P135" t="str">
            <v> </v>
          </cell>
          <cell r="Q135">
            <v>0</v>
          </cell>
          <cell r="R135">
            <v>0</v>
          </cell>
          <cell r="S135">
            <v>0</v>
          </cell>
          <cell r="T135">
            <v>0</v>
          </cell>
          <cell r="U135" t="str">
            <v> </v>
          </cell>
          <cell r="V135">
            <v>0</v>
          </cell>
          <cell r="W135">
            <v>0</v>
          </cell>
          <cell r="Y135" t="str">
            <v> </v>
          </cell>
          <cell r="Z135">
            <v>0</v>
          </cell>
          <cell r="AA135">
            <v>0</v>
          </cell>
        </row>
        <row r="136">
          <cell r="B136" t="str">
            <v>2MZ</v>
          </cell>
          <cell r="C136" t="str">
            <v>NY TAX EX OPP'S C</v>
          </cell>
          <cell r="D136" t="str">
            <v>04-3101849</v>
          </cell>
          <cell r="P136" t="str">
            <v> </v>
          </cell>
          <cell r="Q136">
            <v>0</v>
          </cell>
          <cell r="R136">
            <v>0</v>
          </cell>
          <cell r="S136">
            <v>0</v>
          </cell>
          <cell r="T136">
            <v>0</v>
          </cell>
          <cell r="U136" t="str">
            <v> </v>
          </cell>
          <cell r="V136">
            <v>0</v>
          </cell>
          <cell r="W136">
            <v>0</v>
          </cell>
          <cell r="Y136" t="str">
            <v> </v>
          </cell>
          <cell r="Z136">
            <v>0</v>
          </cell>
          <cell r="AA136">
            <v>0</v>
          </cell>
        </row>
        <row r="137">
          <cell r="B137" t="str">
            <v>759</v>
          </cell>
          <cell r="C137" t="str">
            <v>NY TAX EX OPP'S M</v>
          </cell>
          <cell r="D137" t="str">
            <v>04-3101849</v>
          </cell>
          <cell r="P137" t="str">
            <v> </v>
          </cell>
          <cell r="Q137">
            <v>0</v>
          </cell>
          <cell r="R137">
            <v>0</v>
          </cell>
          <cell r="S137">
            <v>0</v>
          </cell>
          <cell r="T137">
            <v>0</v>
          </cell>
          <cell r="U137" t="str">
            <v> </v>
          </cell>
          <cell r="V137">
            <v>0</v>
          </cell>
          <cell r="W137">
            <v>0</v>
          </cell>
          <cell r="Y137" t="str">
            <v> </v>
          </cell>
          <cell r="Z137">
            <v>0</v>
          </cell>
          <cell r="AA137">
            <v>0</v>
          </cell>
        </row>
        <row r="138">
          <cell r="B138" t="str">
            <v>854</v>
          </cell>
          <cell r="C138" t="str">
            <v>TOTAL FUND</v>
          </cell>
          <cell r="Q138">
            <v>0</v>
          </cell>
          <cell r="R138">
            <v>0</v>
          </cell>
          <cell r="S138">
            <v>0</v>
          </cell>
          <cell r="T138">
            <v>0</v>
          </cell>
          <cell r="V138">
            <v>0</v>
          </cell>
          <cell r="W138">
            <v>0</v>
          </cell>
          <cell r="Z138">
            <v>0</v>
          </cell>
          <cell r="AA138">
            <v>0</v>
          </cell>
        </row>
        <row r="140">
          <cell r="C140" t="str">
            <v>CLASSIC EQUITY</v>
          </cell>
          <cell r="D140" t="str">
            <v>04-3246687</v>
          </cell>
          <cell r="G140">
            <v>1141189.57</v>
          </cell>
          <cell r="J140">
            <v>1745192.24</v>
          </cell>
          <cell r="P140">
            <v>3680923.99</v>
          </cell>
          <cell r="Q140">
            <v>6567305.800000001</v>
          </cell>
          <cell r="R140">
            <v>6576603.77</v>
          </cell>
          <cell r="S140">
            <v>6576603.77</v>
          </cell>
          <cell r="T140">
            <v>0</v>
          </cell>
          <cell r="U140" t="str">
            <v> </v>
          </cell>
          <cell r="V140">
            <v>0</v>
          </cell>
          <cell r="W140">
            <v>0</v>
          </cell>
          <cell r="Y140" t="str">
            <v> </v>
          </cell>
          <cell r="Z140">
            <v>0</v>
          </cell>
          <cell r="AA140">
            <v>0</v>
          </cell>
        </row>
        <row r="141">
          <cell r="B141" t="str">
            <v>990</v>
          </cell>
          <cell r="C141" t="str">
            <v>CLASSIC EQUITY B</v>
          </cell>
          <cell r="D141" t="str">
            <v>04-3246687</v>
          </cell>
          <cell r="G141">
            <v>0</v>
          </cell>
          <cell r="J141">
            <v>100119.52</v>
          </cell>
          <cell r="P141">
            <v>208653.27</v>
          </cell>
          <cell r="Q141">
            <v>308772.79</v>
          </cell>
          <cell r="R141">
            <v>309335.74</v>
          </cell>
          <cell r="S141">
            <v>309335.74</v>
          </cell>
          <cell r="T141">
            <v>0</v>
          </cell>
          <cell r="U141" t="str">
            <v> </v>
          </cell>
          <cell r="V141">
            <v>0</v>
          </cell>
          <cell r="W141">
            <v>0</v>
          </cell>
          <cell r="Y141" t="str">
            <v> </v>
          </cell>
          <cell r="Z141">
            <v>0</v>
          </cell>
          <cell r="AA141">
            <v>0</v>
          </cell>
        </row>
        <row r="142">
          <cell r="B142" t="str">
            <v>2LO</v>
          </cell>
          <cell r="C142" t="str">
            <v>CLASSIC EQUITY C</v>
          </cell>
          <cell r="D142" t="str">
            <v>04-3246687</v>
          </cell>
          <cell r="G142">
            <v>0</v>
          </cell>
          <cell r="J142">
            <v>13965.25</v>
          </cell>
          <cell r="P142">
            <v>34056.06</v>
          </cell>
          <cell r="Q142">
            <v>48021.31</v>
          </cell>
          <cell r="R142">
            <v>48057.13</v>
          </cell>
          <cell r="S142">
            <v>48057.13</v>
          </cell>
          <cell r="T142">
            <v>0</v>
          </cell>
          <cell r="U142" t="str">
            <v> </v>
          </cell>
          <cell r="V142">
            <v>0</v>
          </cell>
          <cell r="W142">
            <v>0</v>
          </cell>
          <cell r="Y142" t="str">
            <v> </v>
          </cell>
          <cell r="Z142">
            <v>0</v>
          </cell>
          <cell r="AA142">
            <v>0</v>
          </cell>
        </row>
        <row r="143">
          <cell r="B143" t="str">
            <v>096</v>
          </cell>
          <cell r="C143" t="str">
            <v>CLASSIC EQUITY M</v>
          </cell>
          <cell r="D143" t="str">
            <v>04-3246687</v>
          </cell>
          <cell r="G143">
            <v>17531.1</v>
          </cell>
          <cell r="J143">
            <v>45563.02</v>
          </cell>
          <cell r="P143">
            <v>94838.03</v>
          </cell>
          <cell r="Q143">
            <v>157932.15</v>
          </cell>
          <cell r="R143">
            <v>158026.1</v>
          </cell>
          <cell r="S143">
            <v>158026.1</v>
          </cell>
          <cell r="T143">
            <v>0</v>
          </cell>
          <cell r="U143" t="str">
            <v> </v>
          </cell>
          <cell r="V143">
            <v>0</v>
          </cell>
          <cell r="W143">
            <v>0</v>
          </cell>
          <cell r="Y143" t="str">
            <v> </v>
          </cell>
          <cell r="Z143">
            <v>0</v>
          </cell>
          <cell r="AA143">
            <v>0</v>
          </cell>
        </row>
        <row r="144">
          <cell r="B144" t="str">
            <v>26F</v>
          </cell>
          <cell r="C144" t="str">
            <v>CLASSIC EQUITY R</v>
          </cell>
          <cell r="D144" t="str">
            <v>04-3246687</v>
          </cell>
          <cell r="G144">
            <v>29.8</v>
          </cell>
          <cell r="J144">
            <v>59.04</v>
          </cell>
          <cell r="P144">
            <v>178.59</v>
          </cell>
          <cell r="Q144">
            <v>267.43</v>
          </cell>
          <cell r="R144">
            <v>267.43</v>
          </cell>
          <cell r="S144">
            <v>267.43</v>
          </cell>
          <cell r="T144">
            <v>0</v>
          </cell>
          <cell r="U144" t="str">
            <v> </v>
          </cell>
          <cell r="V144">
            <v>0</v>
          </cell>
          <cell r="W144">
            <v>0</v>
          </cell>
          <cell r="Y144" t="str">
            <v> </v>
          </cell>
          <cell r="Z144">
            <v>0</v>
          </cell>
          <cell r="AA144">
            <v>0</v>
          </cell>
        </row>
        <row r="145">
          <cell r="B145" t="str">
            <v>2JV</v>
          </cell>
          <cell r="C145" t="str">
            <v>CLASSIC EQUITY Y</v>
          </cell>
          <cell r="D145" t="str">
            <v>04-3246687</v>
          </cell>
          <cell r="G145">
            <v>13640.42</v>
          </cell>
          <cell r="J145">
            <v>19074.05</v>
          </cell>
          <cell r="P145">
            <v>39181.72</v>
          </cell>
          <cell r="Q145">
            <v>71896.19</v>
          </cell>
          <cell r="R145">
            <v>71941.92</v>
          </cell>
          <cell r="S145">
            <v>71941.92</v>
          </cell>
          <cell r="T145">
            <v>0</v>
          </cell>
          <cell r="U145" t="str">
            <v> </v>
          </cell>
          <cell r="V145">
            <v>0</v>
          </cell>
          <cell r="W145">
            <v>0</v>
          </cell>
          <cell r="Y145" t="str">
            <v> </v>
          </cell>
          <cell r="Z145">
            <v>0</v>
          </cell>
          <cell r="AA145">
            <v>0</v>
          </cell>
        </row>
        <row r="146">
          <cell r="B146" t="str">
            <v>949</v>
          </cell>
          <cell r="C146" t="str">
            <v>TOTAL FUND</v>
          </cell>
          <cell r="Q146">
            <v>7154195.670000001</v>
          </cell>
          <cell r="R146">
            <v>7164232.089999999</v>
          </cell>
          <cell r="S146">
            <v>7164232.089999999</v>
          </cell>
          <cell r="T146">
            <v>0</v>
          </cell>
          <cell r="V146">
            <v>0</v>
          </cell>
          <cell r="W146">
            <v>0</v>
          </cell>
          <cell r="Z146">
            <v>0</v>
          </cell>
          <cell r="AA146">
            <v>0</v>
          </cell>
        </row>
        <row r="148">
          <cell r="C148" t="str">
            <v>STRATEGIC INCOME </v>
          </cell>
          <cell r="D148" t="str">
            <v>04-3251553</v>
          </cell>
          <cell r="P148" t="str">
            <v> </v>
          </cell>
          <cell r="Q148">
            <v>0</v>
          </cell>
          <cell r="R148">
            <v>0</v>
          </cell>
          <cell r="S148">
            <v>0</v>
          </cell>
          <cell r="T148">
            <v>0</v>
          </cell>
          <cell r="U148" t="str">
            <v> </v>
          </cell>
          <cell r="V148">
            <v>0</v>
          </cell>
          <cell r="W148">
            <v>0</v>
          </cell>
          <cell r="Y148" t="str">
            <v> </v>
          </cell>
          <cell r="Z148">
            <v>0</v>
          </cell>
          <cell r="AA148">
            <v>0</v>
          </cell>
        </row>
        <row r="149">
          <cell r="B149" t="str">
            <v>2BQ</v>
          </cell>
          <cell r="C149" t="str">
            <v>STRATEGIC INCOME B</v>
          </cell>
          <cell r="D149" t="str">
            <v>04-3251553</v>
          </cell>
          <cell r="P149" t="str">
            <v> </v>
          </cell>
          <cell r="Q149">
            <v>0</v>
          </cell>
          <cell r="R149">
            <v>0</v>
          </cell>
          <cell r="S149">
            <v>0</v>
          </cell>
          <cell r="T149">
            <v>0</v>
          </cell>
          <cell r="U149" t="str">
            <v> </v>
          </cell>
          <cell r="V149">
            <v>0</v>
          </cell>
          <cell r="W149">
            <v>0</v>
          </cell>
          <cell r="Y149" t="str">
            <v> </v>
          </cell>
          <cell r="Z149">
            <v>0</v>
          </cell>
          <cell r="AA149">
            <v>0</v>
          </cell>
        </row>
        <row r="150">
          <cell r="B150" t="str">
            <v>2LW</v>
          </cell>
          <cell r="C150" t="str">
            <v>STRATEGIC INCOME C</v>
          </cell>
          <cell r="D150" t="str">
            <v>04-3251553</v>
          </cell>
          <cell r="P150" t="str">
            <v> </v>
          </cell>
          <cell r="Q150">
            <v>0</v>
          </cell>
          <cell r="R150">
            <v>0</v>
          </cell>
          <cell r="S150">
            <v>0</v>
          </cell>
          <cell r="T150">
            <v>0</v>
          </cell>
          <cell r="U150" t="str">
            <v> </v>
          </cell>
          <cell r="V150">
            <v>0</v>
          </cell>
          <cell r="W150">
            <v>0</v>
          </cell>
          <cell r="Y150" t="str">
            <v> </v>
          </cell>
          <cell r="Z150">
            <v>0</v>
          </cell>
          <cell r="AA150">
            <v>0</v>
          </cell>
        </row>
        <row r="151">
          <cell r="B151" t="str">
            <v>2BR</v>
          </cell>
          <cell r="C151" t="str">
            <v>STRATEGIC INCOME M</v>
          </cell>
          <cell r="D151" t="str">
            <v>04-3251553</v>
          </cell>
          <cell r="P151" t="str">
            <v> </v>
          </cell>
          <cell r="Q151">
            <v>0</v>
          </cell>
          <cell r="R151">
            <v>0</v>
          </cell>
          <cell r="S151">
            <v>0</v>
          </cell>
          <cell r="T151">
            <v>0</v>
          </cell>
          <cell r="U151" t="str">
            <v> </v>
          </cell>
          <cell r="V151">
            <v>0</v>
          </cell>
          <cell r="W151">
            <v>0</v>
          </cell>
          <cell r="Y151" t="str">
            <v> </v>
          </cell>
          <cell r="Z151">
            <v>0</v>
          </cell>
          <cell r="AA151">
            <v>0</v>
          </cell>
        </row>
        <row r="152">
          <cell r="B152" t="str">
            <v>896</v>
          </cell>
          <cell r="C152" t="str">
            <v>TOTAL FUND</v>
          </cell>
          <cell r="Q152">
            <v>0</v>
          </cell>
          <cell r="R152">
            <v>0</v>
          </cell>
          <cell r="S152">
            <v>0</v>
          </cell>
          <cell r="T152">
            <v>0</v>
          </cell>
          <cell r="V152">
            <v>0</v>
          </cell>
          <cell r="W152">
            <v>0</v>
          </cell>
          <cell r="Z152">
            <v>0</v>
          </cell>
          <cell r="AA152">
            <v>0</v>
          </cell>
        </row>
        <row r="154">
          <cell r="C154" t="str">
            <v>INT'L NEW OPP'S </v>
          </cell>
          <cell r="D154" t="str">
            <v>04-3251556</v>
          </cell>
          <cell r="P154">
            <v>2775761</v>
          </cell>
          <cell r="Q154">
            <v>2775761</v>
          </cell>
          <cell r="R154">
            <v>2779026.14</v>
          </cell>
          <cell r="S154">
            <v>2779026.14</v>
          </cell>
          <cell r="T154">
            <v>0</v>
          </cell>
          <cell r="U154" t="str">
            <v> </v>
          </cell>
          <cell r="V154">
            <v>0</v>
          </cell>
          <cell r="W154">
            <v>0</v>
          </cell>
          <cell r="Y154" t="str">
            <v> </v>
          </cell>
          <cell r="Z154">
            <v>0</v>
          </cell>
          <cell r="AA154">
            <v>0</v>
          </cell>
        </row>
        <row r="155">
          <cell r="B155" t="str">
            <v>2AH</v>
          </cell>
          <cell r="C155" t="str">
            <v>INT'L NEW OPP'S B</v>
          </cell>
          <cell r="D155" t="str">
            <v>04-3251556</v>
          </cell>
          <cell r="P155">
            <v>0</v>
          </cell>
          <cell r="Q155">
            <v>0</v>
          </cell>
          <cell r="R155">
            <v>0</v>
          </cell>
          <cell r="S155">
            <v>0</v>
          </cell>
          <cell r="T155">
            <v>0</v>
          </cell>
          <cell r="U155" t="str">
            <v> </v>
          </cell>
          <cell r="V155">
            <v>0</v>
          </cell>
          <cell r="W155">
            <v>0</v>
          </cell>
          <cell r="Y155" t="str">
            <v> </v>
          </cell>
          <cell r="Z155">
            <v>0</v>
          </cell>
          <cell r="AA155">
            <v>0</v>
          </cell>
        </row>
        <row r="156">
          <cell r="B156" t="str">
            <v>2LU </v>
          </cell>
          <cell r="C156" t="str">
            <v>INT'L NEW OPP'S C</v>
          </cell>
          <cell r="D156" t="str">
            <v>04-3251556</v>
          </cell>
          <cell r="P156">
            <v>0</v>
          </cell>
          <cell r="Q156">
            <v>0</v>
          </cell>
          <cell r="R156">
            <v>0</v>
          </cell>
          <cell r="S156">
            <v>0</v>
          </cell>
          <cell r="T156">
            <v>0</v>
          </cell>
          <cell r="U156" t="str">
            <v> </v>
          </cell>
          <cell r="V156">
            <v>0</v>
          </cell>
          <cell r="W156">
            <v>0</v>
          </cell>
          <cell r="Y156" t="str">
            <v> </v>
          </cell>
          <cell r="Z156">
            <v>0</v>
          </cell>
          <cell r="AA156">
            <v>0</v>
          </cell>
        </row>
        <row r="157">
          <cell r="B157" t="str">
            <v>26S</v>
          </cell>
          <cell r="C157" t="str">
            <v>INT'L NEW OPP'S R</v>
          </cell>
          <cell r="D157" t="str">
            <v>04-3251556</v>
          </cell>
          <cell r="P157">
            <v>1746</v>
          </cell>
          <cell r="Q157">
            <v>1746</v>
          </cell>
          <cell r="R157">
            <v>1746</v>
          </cell>
          <cell r="S157">
            <v>1746</v>
          </cell>
          <cell r="T157">
            <v>0</v>
          </cell>
          <cell r="U157" t="str">
            <v> </v>
          </cell>
          <cell r="V157">
            <v>0</v>
          </cell>
          <cell r="W157">
            <v>0</v>
          </cell>
          <cell r="Y157" t="str">
            <v> </v>
          </cell>
          <cell r="Z157">
            <v>0</v>
          </cell>
          <cell r="AA157">
            <v>0</v>
          </cell>
        </row>
        <row r="158">
          <cell r="B158" t="str">
            <v>2AI</v>
          </cell>
          <cell r="C158" t="str">
            <v>INT'L NEW OPP'S M</v>
          </cell>
          <cell r="D158" t="str">
            <v>04-3251556</v>
          </cell>
          <cell r="P158">
            <v>0</v>
          </cell>
          <cell r="Q158">
            <v>0</v>
          </cell>
          <cell r="R158">
            <v>0</v>
          </cell>
          <cell r="S158">
            <v>0</v>
          </cell>
          <cell r="T158">
            <v>0</v>
          </cell>
          <cell r="U158" t="str">
            <v> </v>
          </cell>
          <cell r="V158">
            <v>0</v>
          </cell>
          <cell r="W158">
            <v>0</v>
          </cell>
          <cell r="Y158" t="str">
            <v> </v>
          </cell>
          <cell r="Z158">
            <v>0</v>
          </cell>
          <cell r="AA158">
            <v>0</v>
          </cell>
        </row>
        <row r="159">
          <cell r="B159" t="str">
            <v>7GA</v>
          </cell>
          <cell r="C159" t="str">
            <v>INT'L NEW OPP'S Y</v>
          </cell>
          <cell r="D159" t="str">
            <v>04-3251556</v>
          </cell>
          <cell r="P159">
            <v>118380.68</v>
          </cell>
          <cell r="Q159">
            <v>118380.68</v>
          </cell>
          <cell r="R159">
            <v>118436.29</v>
          </cell>
          <cell r="S159">
            <v>118436.29</v>
          </cell>
          <cell r="T159">
            <v>0</v>
          </cell>
          <cell r="U159" t="str">
            <v> </v>
          </cell>
          <cell r="V159">
            <v>0</v>
          </cell>
          <cell r="W159">
            <v>0</v>
          </cell>
          <cell r="Y159" t="str">
            <v> </v>
          </cell>
          <cell r="Z159">
            <v>0</v>
          </cell>
          <cell r="AA159">
            <v>0</v>
          </cell>
        </row>
        <row r="160">
          <cell r="B160" t="str">
            <v>539</v>
          </cell>
          <cell r="C160" t="str">
            <v>TOTAL FUND</v>
          </cell>
          <cell r="Q160">
            <v>2895887.68</v>
          </cell>
          <cell r="R160">
            <v>2899208.43</v>
          </cell>
          <cell r="S160">
            <v>2899208.43</v>
          </cell>
          <cell r="T160">
            <v>0</v>
          </cell>
          <cell r="V160">
            <v>0</v>
          </cell>
          <cell r="W160">
            <v>0</v>
          </cell>
          <cell r="Z160">
            <v>0</v>
          </cell>
          <cell r="AA160">
            <v>0</v>
          </cell>
        </row>
        <row r="162">
          <cell r="C162" t="str">
            <v>GLOBAL GR &amp; INC </v>
          </cell>
          <cell r="D162" t="str">
            <v>04-3251560</v>
          </cell>
          <cell r="P162" t="str">
            <v> </v>
          </cell>
          <cell r="Q162">
            <v>0</v>
          </cell>
          <cell r="R162">
            <v>0</v>
          </cell>
          <cell r="S162">
            <v>0</v>
          </cell>
          <cell r="T162">
            <v>0</v>
          </cell>
          <cell r="U162" t="str">
            <v> </v>
          </cell>
          <cell r="V162">
            <v>0</v>
          </cell>
          <cell r="W162">
            <v>0</v>
          </cell>
          <cell r="Y162" t="str">
            <v> </v>
          </cell>
          <cell r="Z162">
            <v>0</v>
          </cell>
          <cell r="AA162">
            <v>0</v>
          </cell>
        </row>
        <row r="163">
          <cell r="B163" t="str">
            <v>2HP</v>
          </cell>
          <cell r="C163" t="str">
            <v>GLOBAL GR &amp; INC B</v>
          </cell>
          <cell r="D163" t="str">
            <v>04-3251560</v>
          </cell>
          <cell r="P163" t="str">
            <v> </v>
          </cell>
          <cell r="Q163">
            <v>0</v>
          </cell>
          <cell r="R163">
            <v>0</v>
          </cell>
          <cell r="S163">
            <v>0</v>
          </cell>
          <cell r="T163">
            <v>0</v>
          </cell>
          <cell r="U163" t="str">
            <v> </v>
          </cell>
          <cell r="V163">
            <v>0</v>
          </cell>
          <cell r="W163">
            <v>0</v>
          </cell>
          <cell r="Y163" t="str">
            <v> </v>
          </cell>
          <cell r="Z163">
            <v>0</v>
          </cell>
          <cell r="AA163">
            <v>0</v>
          </cell>
        </row>
        <row r="164">
          <cell r="B164" t="str">
            <v>2NR</v>
          </cell>
          <cell r="C164" t="str">
            <v>GLOBAL GR &amp; INC C</v>
          </cell>
          <cell r="D164" t="str">
            <v>04-3251560</v>
          </cell>
          <cell r="P164" t="str">
            <v> </v>
          </cell>
          <cell r="Q164">
            <v>0</v>
          </cell>
          <cell r="R164">
            <v>0</v>
          </cell>
          <cell r="S164">
            <v>0</v>
          </cell>
          <cell r="T164">
            <v>0</v>
          </cell>
          <cell r="U164" t="str">
            <v> </v>
          </cell>
          <cell r="V164">
            <v>0</v>
          </cell>
          <cell r="W164">
            <v>0</v>
          </cell>
          <cell r="Y164" t="str">
            <v> </v>
          </cell>
          <cell r="Z164">
            <v>0</v>
          </cell>
          <cell r="AA164">
            <v>0</v>
          </cell>
        </row>
        <row r="165">
          <cell r="B165" t="str">
            <v>2HQ</v>
          </cell>
          <cell r="C165" t="str">
            <v>GLOBAL GR &amp; INC M</v>
          </cell>
          <cell r="D165" t="str">
            <v>04-3251560</v>
          </cell>
          <cell r="P165" t="str">
            <v> </v>
          </cell>
          <cell r="Q165">
            <v>0</v>
          </cell>
          <cell r="R165">
            <v>0</v>
          </cell>
          <cell r="S165">
            <v>0</v>
          </cell>
          <cell r="T165">
            <v>0</v>
          </cell>
          <cell r="U165" t="str">
            <v> </v>
          </cell>
          <cell r="V165">
            <v>0</v>
          </cell>
          <cell r="W165">
            <v>0</v>
          </cell>
          <cell r="Y165" t="str">
            <v> </v>
          </cell>
          <cell r="Z165">
            <v>0</v>
          </cell>
          <cell r="AA165">
            <v>0</v>
          </cell>
        </row>
        <row r="166">
          <cell r="B166" t="str">
            <v>197</v>
          </cell>
          <cell r="C166" t="str">
            <v>TOTAL FUND</v>
          </cell>
          <cell r="Q166">
            <v>0</v>
          </cell>
          <cell r="R166">
            <v>0</v>
          </cell>
          <cell r="S166">
            <v>0</v>
          </cell>
          <cell r="T166">
            <v>0</v>
          </cell>
          <cell r="V166">
            <v>0</v>
          </cell>
          <cell r="W166">
            <v>0</v>
          </cell>
          <cell r="Z166">
            <v>0</v>
          </cell>
          <cell r="AA166">
            <v>0</v>
          </cell>
        </row>
        <row r="168">
          <cell r="C168" t="str">
            <v>BALANCED</v>
          </cell>
          <cell r="D168" t="str">
            <v>04-3251562</v>
          </cell>
          <cell r="P168" t="str">
            <v> </v>
          </cell>
          <cell r="Q168">
            <v>0</v>
          </cell>
          <cell r="R168">
            <v>0</v>
          </cell>
          <cell r="S168">
            <v>0</v>
          </cell>
          <cell r="T168">
            <v>0</v>
          </cell>
          <cell r="U168" t="str">
            <v> </v>
          </cell>
          <cell r="V168">
            <v>0</v>
          </cell>
          <cell r="W168">
            <v>0</v>
          </cell>
          <cell r="Y168" t="str">
            <v> </v>
          </cell>
          <cell r="Z168">
            <v>0</v>
          </cell>
          <cell r="AA168">
            <v>0</v>
          </cell>
        </row>
        <row r="169">
          <cell r="B169" t="str">
            <v>2RQ</v>
          </cell>
          <cell r="C169" t="str">
            <v>BALANCED B</v>
          </cell>
          <cell r="D169" t="str">
            <v>04-3251562</v>
          </cell>
          <cell r="P169" t="str">
            <v> </v>
          </cell>
          <cell r="Q169">
            <v>0</v>
          </cell>
          <cell r="R169">
            <v>0</v>
          </cell>
          <cell r="S169">
            <v>0</v>
          </cell>
          <cell r="T169">
            <v>0</v>
          </cell>
          <cell r="U169" t="str">
            <v> </v>
          </cell>
          <cell r="V169">
            <v>0</v>
          </cell>
          <cell r="W169">
            <v>0</v>
          </cell>
          <cell r="Y169" t="str">
            <v> </v>
          </cell>
          <cell r="Z169">
            <v>0</v>
          </cell>
          <cell r="AA169">
            <v>0</v>
          </cell>
        </row>
        <row r="170">
          <cell r="B170" t="str">
            <v>2RR</v>
          </cell>
          <cell r="C170" t="str">
            <v>BALANCED C</v>
          </cell>
          <cell r="D170" t="str">
            <v>04-3251562</v>
          </cell>
          <cell r="P170" t="str">
            <v> </v>
          </cell>
          <cell r="Q170">
            <v>0</v>
          </cell>
          <cell r="R170">
            <v>0</v>
          </cell>
          <cell r="S170">
            <v>0</v>
          </cell>
          <cell r="T170">
            <v>0</v>
          </cell>
          <cell r="U170" t="str">
            <v> </v>
          </cell>
          <cell r="V170">
            <v>0</v>
          </cell>
          <cell r="W170">
            <v>0</v>
          </cell>
          <cell r="Y170" t="str">
            <v> </v>
          </cell>
          <cell r="Z170">
            <v>0</v>
          </cell>
          <cell r="AA170">
            <v>0</v>
          </cell>
        </row>
        <row r="171">
          <cell r="B171" t="str">
            <v>2RS</v>
          </cell>
          <cell r="C171" t="str">
            <v>BALANCED M</v>
          </cell>
          <cell r="D171" t="str">
            <v>04-3251562</v>
          </cell>
          <cell r="P171" t="str">
            <v> </v>
          </cell>
          <cell r="Q171">
            <v>0</v>
          </cell>
          <cell r="R171">
            <v>0</v>
          </cell>
          <cell r="S171">
            <v>0</v>
          </cell>
          <cell r="T171">
            <v>0</v>
          </cell>
          <cell r="U171" t="str">
            <v> </v>
          </cell>
          <cell r="V171">
            <v>0</v>
          </cell>
          <cell r="W171">
            <v>0</v>
          </cell>
          <cell r="Y171" t="str">
            <v> </v>
          </cell>
          <cell r="Z171">
            <v>0</v>
          </cell>
          <cell r="AA171">
            <v>0</v>
          </cell>
        </row>
        <row r="172">
          <cell r="B172" t="str">
            <v>2RT</v>
          </cell>
          <cell r="C172" t="str">
            <v>BALANCED Y</v>
          </cell>
          <cell r="D172" t="str">
            <v>04-3251562</v>
          </cell>
          <cell r="P172" t="str">
            <v> </v>
          </cell>
          <cell r="Q172">
            <v>0</v>
          </cell>
          <cell r="R172">
            <v>0</v>
          </cell>
          <cell r="S172">
            <v>0</v>
          </cell>
          <cell r="T172">
            <v>0</v>
          </cell>
          <cell r="U172" t="str">
            <v> </v>
          </cell>
          <cell r="V172">
            <v>0</v>
          </cell>
          <cell r="W172">
            <v>0</v>
          </cell>
          <cell r="Y172" t="str">
            <v> </v>
          </cell>
          <cell r="Z172">
            <v>0</v>
          </cell>
          <cell r="AA172">
            <v>0</v>
          </cell>
        </row>
        <row r="173">
          <cell r="B173" t="str">
            <v>318</v>
          </cell>
          <cell r="C173" t="str">
            <v>TOTAL FUND</v>
          </cell>
          <cell r="Q173">
            <v>0</v>
          </cell>
          <cell r="R173">
            <v>0</v>
          </cell>
          <cell r="S173">
            <v>0</v>
          </cell>
          <cell r="T173">
            <v>0</v>
          </cell>
          <cell r="V173">
            <v>0</v>
          </cell>
          <cell r="W173">
            <v>0</v>
          </cell>
          <cell r="Z173">
            <v>0</v>
          </cell>
          <cell r="AA173">
            <v>0</v>
          </cell>
        </row>
        <row r="175">
          <cell r="C175" t="str">
            <v>NEW VALUE</v>
          </cell>
          <cell r="D175" t="str">
            <v>04-3251564</v>
          </cell>
          <cell r="P175">
            <v>12968752.59</v>
          </cell>
          <cell r="Q175">
            <v>12968752.59</v>
          </cell>
          <cell r="R175">
            <v>12984763.46</v>
          </cell>
          <cell r="S175">
            <v>12984763.46</v>
          </cell>
          <cell r="T175">
            <v>0</v>
          </cell>
          <cell r="U175" t="str">
            <v> </v>
          </cell>
          <cell r="V175">
            <v>0</v>
          </cell>
          <cell r="W175">
            <v>69160944.73</v>
          </cell>
          <cell r="Y175" t="str">
            <v> </v>
          </cell>
          <cell r="Z175">
            <v>0</v>
          </cell>
          <cell r="AA175">
            <v>25422800.59</v>
          </cell>
        </row>
        <row r="176">
          <cell r="B176" t="str">
            <v>2BF</v>
          </cell>
          <cell r="C176" t="str">
            <v>NEW VALUE B</v>
          </cell>
          <cell r="D176" t="str">
            <v>04-3251564</v>
          </cell>
          <cell r="P176">
            <v>423357.06</v>
          </cell>
          <cell r="Q176">
            <v>423357.06</v>
          </cell>
          <cell r="R176">
            <v>424077.59</v>
          </cell>
          <cell r="S176">
            <v>424077.59</v>
          </cell>
          <cell r="T176">
            <v>0</v>
          </cell>
          <cell r="U176" t="str">
            <v> </v>
          </cell>
          <cell r="V176">
            <v>0</v>
          </cell>
          <cell r="W176">
            <v>21458280.04</v>
          </cell>
          <cell r="Y176" t="str">
            <v> </v>
          </cell>
          <cell r="Z176">
            <v>0</v>
          </cell>
          <cell r="AA176">
            <v>7887826.4</v>
          </cell>
        </row>
        <row r="177">
          <cell r="B177" t="str">
            <v>2NG</v>
          </cell>
          <cell r="C177" t="str">
            <v>NEW VALUE C</v>
          </cell>
          <cell r="D177" t="str">
            <v>04-3251564</v>
          </cell>
          <cell r="P177">
            <v>191445.89</v>
          </cell>
          <cell r="Q177">
            <v>191445.89</v>
          </cell>
          <cell r="R177">
            <v>191579.09</v>
          </cell>
          <cell r="S177">
            <v>191579.09</v>
          </cell>
          <cell r="T177">
            <v>0</v>
          </cell>
          <cell r="U177" t="str">
            <v> </v>
          </cell>
          <cell r="V177">
            <v>0</v>
          </cell>
          <cell r="W177">
            <v>3590335.13</v>
          </cell>
          <cell r="Y177" t="str">
            <v> </v>
          </cell>
          <cell r="Z177">
            <v>0</v>
          </cell>
          <cell r="AA177">
            <v>1319767.49</v>
          </cell>
        </row>
        <row r="178">
          <cell r="B178" t="str">
            <v>2BG</v>
          </cell>
          <cell r="C178" t="str">
            <v>NEW VALUE M</v>
          </cell>
          <cell r="D178" t="str">
            <v>04-3251564</v>
          </cell>
          <cell r="P178">
            <v>152491.22</v>
          </cell>
          <cell r="Q178">
            <v>152491.22</v>
          </cell>
          <cell r="R178">
            <v>152553.2</v>
          </cell>
          <cell r="S178">
            <v>152553.2</v>
          </cell>
          <cell r="T178">
            <v>0</v>
          </cell>
          <cell r="U178" t="str">
            <v> </v>
          </cell>
          <cell r="V178">
            <v>0</v>
          </cell>
          <cell r="W178">
            <v>1696524.09</v>
          </cell>
          <cell r="Y178" t="str">
            <v> </v>
          </cell>
          <cell r="Z178">
            <v>0</v>
          </cell>
          <cell r="AA178">
            <v>623623.35</v>
          </cell>
        </row>
        <row r="179">
          <cell r="B179" t="str">
            <v>26L</v>
          </cell>
          <cell r="C179" t="str">
            <v>NEW VALUE R</v>
          </cell>
          <cell r="D179" t="str">
            <v>04-3251564</v>
          </cell>
          <cell r="P179">
            <v>18816.51</v>
          </cell>
          <cell r="Q179">
            <v>18816.51</v>
          </cell>
          <cell r="R179">
            <v>18816.51</v>
          </cell>
          <cell r="S179">
            <v>18816.51</v>
          </cell>
          <cell r="T179">
            <v>0</v>
          </cell>
          <cell r="U179" t="str">
            <v> </v>
          </cell>
          <cell r="V179">
            <v>0</v>
          </cell>
          <cell r="W179">
            <v>110070.87</v>
          </cell>
          <cell r="Y179" t="str">
            <v> </v>
          </cell>
          <cell r="Z179">
            <v>0</v>
          </cell>
          <cell r="AA179">
            <v>40460.86</v>
          </cell>
        </row>
        <row r="180">
          <cell r="B180" t="str">
            <v>2WV</v>
          </cell>
          <cell r="C180" t="str">
            <v>NEW VALUE Y</v>
          </cell>
          <cell r="D180" t="str">
            <v>04-3251564</v>
          </cell>
          <cell r="P180">
            <v>1443687.15</v>
          </cell>
          <cell r="Q180">
            <v>1443687.15</v>
          </cell>
          <cell r="R180">
            <v>1443687.15</v>
          </cell>
          <cell r="S180">
            <v>1443687.15</v>
          </cell>
          <cell r="T180">
            <v>0</v>
          </cell>
          <cell r="U180" t="str">
            <v> </v>
          </cell>
          <cell r="V180">
            <v>0</v>
          </cell>
          <cell r="W180">
            <v>6164605.15</v>
          </cell>
          <cell r="Y180" t="str">
            <v> </v>
          </cell>
          <cell r="Z180">
            <v>0</v>
          </cell>
          <cell r="AA180">
            <v>2266040.73</v>
          </cell>
        </row>
        <row r="181">
          <cell r="B181" t="str">
            <v>274</v>
          </cell>
          <cell r="C181" t="str">
            <v>TOTAL FUND</v>
          </cell>
          <cell r="Q181">
            <v>15198550.420000002</v>
          </cell>
          <cell r="R181">
            <v>15215477</v>
          </cell>
          <cell r="S181">
            <v>15215477</v>
          </cell>
          <cell r="T181">
            <v>0</v>
          </cell>
          <cell r="V181">
            <v>0</v>
          </cell>
          <cell r="W181">
            <v>102180760.01000002</v>
          </cell>
          <cell r="Y181" t="str">
            <v> </v>
          </cell>
          <cell r="Z181">
            <v>0</v>
          </cell>
          <cell r="AA181">
            <v>37560519.42</v>
          </cell>
        </row>
        <row r="183">
          <cell r="C183" t="str">
            <v>GROWTH OPP'S </v>
          </cell>
          <cell r="D183" t="str">
            <v>04-3287244</v>
          </cell>
          <cell r="P183" t="str">
            <v> </v>
          </cell>
          <cell r="Q183">
            <v>0</v>
          </cell>
          <cell r="R183">
            <v>0</v>
          </cell>
          <cell r="S183">
            <v>0</v>
          </cell>
          <cell r="T183">
            <v>0</v>
          </cell>
          <cell r="U183" t="str">
            <v> </v>
          </cell>
          <cell r="V183">
            <v>0</v>
          </cell>
          <cell r="W183">
            <v>0</v>
          </cell>
          <cell r="Y183" t="str">
            <v> </v>
          </cell>
          <cell r="Z183">
            <v>0</v>
          </cell>
          <cell r="AA183">
            <v>0</v>
          </cell>
        </row>
        <row r="184">
          <cell r="B184" t="str">
            <v>2HK</v>
          </cell>
          <cell r="C184" t="str">
            <v>GROWTH OPP'S B</v>
          </cell>
          <cell r="D184" t="str">
            <v>04-3287244</v>
          </cell>
          <cell r="P184" t="str">
            <v> </v>
          </cell>
          <cell r="Q184">
            <v>0</v>
          </cell>
          <cell r="R184">
            <v>0</v>
          </cell>
          <cell r="S184">
            <v>0</v>
          </cell>
          <cell r="T184">
            <v>0</v>
          </cell>
          <cell r="U184" t="str">
            <v> </v>
          </cell>
          <cell r="V184">
            <v>0</v>
          </cell>
          <cell r="W184">
            <v>0</v>
          </cell>
          <cell r="Y184" t="str">
            <v> </v>
          </cell>
          <cell r="Z184">
            <v>0</v>
          </cell>
          <cell r="AA184">
            <v>0</v>
          </cell>
        </row>
        <row r="185">
          <cell r="B185" t="str">
            <v>2LQ</v>
          </cell>
          <cell r="C185" t="str">
            <v>GROWTH OPP'S C</v>
          </cell>
          <cell r="D185" t="str">
            <v>04-3287244</v>
          </cell>
          <cell r="P185" t="str">
            <v> </v>
          </cell>
          <cell r="Q185">
            <v>0</v>
          </cell>
          <cell r="R185">
            <v>0</v>
          </cell>
          <cell r="S185">
            <v>0</v>
          </cell>
          <cell r="T185">
            <v>0</v>
          </cell>
          <cell r="U185" t="str">
            <v> </v>
          </cell>
          <cell r="V185">
            <v>0</v>
          </cell>
          <cell r="W185">
            <v>0</v>
          </cell>
          <cell r="Y185" t="str">
            <v> </v>
          </cell>
          <cell r="Z185">
            <v>0</v>
          </cell>
          <cell r="AA185">
            <v>0</v>
          </cell>
        </row>
        <row r="186">
          <cell r="B186" t="str">
            <v>2HL</v>
          </cell>
          <cell r="C186" t="str">
            <v>GROWTH OPP'S M</v>
          </cell>
          <cell r="D186" t="str">
            <v>04-3287244</v>
          </cell>
          <cell r="P186" t="str">
            <v> </v>
          </cell>
          <cell r="Q186">
            <v>0</v>
          </cell>
          <cell r="R186">
            <v>0</v>
          </cell>
          <cell r="S186">
            <v>0</v>
          </cell>
          <cell r="T186">
            <v>0</v>
          </cell>
          <cell r="U186" t="str">
            <v> </v>
          </cell>
          <cell r="V186">
            <v>0</v>
          </cell>
          <cell r="W186">
            <v>0</v>
          </cell>
          <cell r="Y186" t="str">
            <v> </v>
          </cell>
          <cell r="Z186">
            <v>0</v>
          </cell>
          <cell r="AA186">
            <v>0</v>
          </cell>
        </row>
        <row r="187">
          <cell r="B187" t="str">
            <v>21Z</v>
          </cell>
          <cell r="C187" t="str">
            <v>GROWTH OPP'S R</v>
          </cell>
          <cell r="D187" t="str">
            <v>04-3287244</v>
          </cell>
          <cell r="P187" t="str">
            <v> </v>
          </cell>
          <cell r="Q187">
            <v>0</v>
          </cell>
          <cell r="R187">
            <v>0</v>
          </cell>
          <cell r="S187">
            <v>0</v>
          </cell>
          <cell r="T187">
            <v>0</v>
          </cell>
          <cell r="U187" t="str">
            <v> </v>
          </cell>
          <cell r="V187">
            <v>0</v>
          </cell>
          <cell r="W187">
            <v>0</v>
          </cell>
          <cell r="Y187" t="str">
            <v> </v>
          </cell>
          <cell r="Z187">
            <v>0</v>
          </cell>
          <cell r="AA187">
            <v>0</v>
          </cell>
        </row>
        <row r="188">
          <cell r="B188" t="str">
            <v>2MQ</v>
          </cell>
          <cell r="C188" t="str">
            <v>GROWTH OPP'S Y</v>
          </cell>
          <cell r="D188" t="str">
            <v>04-3287244</v>
          </cell>
          <cell r="P188" t="str">
            <v> </v>
          </cell>
          <cell r="Q188">
            <v>0</v>
          </cell>
          <cell r="R188">
            <v>0</v>
          </cell>
          <cell r="S188">
            <v>0</v>
          </cell>
          <cell r="T188">
            <v>0</v>
          </cell>
          <cell r="U188" t="str">
            <v> </v>
          </cell>
          <cell r="V188">
            <v>0</v>
          </cell>
          <cell r="W188">
            <v>0</v>
          </cell>
          <cell r="Y188" t="str">
            <v> </v>
          </cell>
          <cell r="Z188">
            <v>0</v>
          </cell>
          <cell r="AA188">
            <v>0</v>
          </cell>
        </row>
        <row r="189">
          <cell r="B189" t="str">
            <v>2AP</v>
          </cell>
          <cell r="C189" t="str">
            <v>TOTAL FUND</v>
          </cell>
          <cell r="Q189">
            <v>0</v>
          </cell>
          <cell r="R189">
            <v>0</v>
          </cell>
          <cell r="S189">
            <v>0</v>
          </cell>
          <cell r="T189">
            <v>0</v>
          </cell>
          <cell r="V189">
            <v>0</v>
          </cell>
          <cell r="W189">
            <v>0</v>
          </cell>
          <cell r="Z189">
            <v>0</v>
          </cell>
          <cell r="AA189">
            <v>0</v>
          </cell>
        </row>
        <row r="191">
          <cell r="C191" t="str">
            <v>PUTNAM RESEARCH</v>
          </cell>
          <cell r="D191" t="str">
            <v>04-3287245</v>
          </cell>
          <cell r="P191">
            <v>550656.05</v>
          </cell>
          <cell r="Q191">
            <v>550656.05</v>
          </cell>
          <cell r="R191">
            <v>551659.22</v>
          </cell>
          <cell r="S191">
            <v>551659.22</v>
          </cell>
          <cell r="T191">
            <v>0</v>
          </cell>
          <cell r="U191" t="str">
            <v> </v>
          </cell>
          <cell r="V191">
            <v>0</v>
          </cell>
          <cell r="W191">
            <v>0</v>
          </cell>
          <cell r="Y191" t="str">
            <v> </v>
          </cell>
          <cell r="Z191">
            <v>0</v>
          </cell>
          <cell r="AA191">
            <v>0</v>
          </cell>
        </row>
        <row r="192">
          <cell r="B192" t="str">
            <v>2JL</v>
          </cell>
          <cell r="C192" t="str">
            <v>PUTNAM RESEARCH B</v>
          </cell>
          <cell r="D192" t="str">
            <v>04-3287245</v>
          </cell>
          <cell r="P192">
            <v>0</v>
          </cell>
          <cell r="Q192">
            <v>0</v>
          </cell>
          <cell r="R192">
            <v>0</v>
          </cell>
          <cell r="S192">
            <v>0</v>
          </cell>
          <cell r="T192">
            <v>0</v>
          </cell>
          <cell r="U192" t="str">
            <v> </v>
          </cell>
          <cell r="V192">
            <v>0</v>
          </cell>
          <cell r="W192">
            <v>0</v>
          </cell>
          <cell r="Y192" t="str">
            <v> </v>
          </cell>
          <cell r="Z192">
            <v>0</v>
          </cell>
          <cell r="AA192">
            <v>0</v>
          </cell>
        </row>
        <row r="193">
          <cell r="B193" t="str">
            <v>2LP</v>
          </cell>
          <cell r="C193" t="str">
            <v>PUTNAM RESEARCH C</v>
          </cell>
          <cell r="D193" t="str">
            <v>04-3287245</v>
          </cell>
          <cell r="P193">
            <v>0</v>
          </cell>
          <cell r="Q193">
            <v>0</v>
          </cell>
          <cell r="R193">
            <v>0</v>
          </cell>
          <cell r="S193">
            <v>0</v>
          </cell>
          <cell r="T193">
            <v>0</v>
          </cell>
          <cell r="U193" t="str">
            <v> </v>
          </cell>
          <cell r="V193">
            <v>0</v>
          </cell>
          <cell r="W193">
            <v>0</v>
          </cell>
          <cell r="Y193" t="str">
            <v> </v>
          </cell>
          <cell r="Z193">
            <v>0</v>
          </cell>
          <cell r="AA193">
            <v>0</v>
          </cell>
        </row>
        <row r="194">
          <cell r="B194" t="str">
            <v>2JM</v>
          </cell>
          <cell r="C194" t="str">
            <v>PUTNAM RESEARCH M</v>
          </cell>
          <cell r="D194" t="str">
            <v>04-3287245</v>
          </cell>
          <cell r="P194">
            <v>0</v>
          </cell>
          <cell r="Q194">
            <v>0</v>
          </cell>
          <cell r="R194">
            <v>0</v>
          </cell>
          <cell r="S194">
            <v>0</v>
          </cell>
          <cell r="T194">
            <v>0</v>
          </cell>
          <cell r="U194" t="str">
            <v> </v>
          </cell>
          <cell r="V194">
            <v>0</v>
          </cell>
          <cell r="W194">
            <v>0</v>
          </cell>
          <cell r="Y194" t="str">
            <v> </v>
          </cell>
          <cell r="Z194">
            <v>0</v>
          </cell>
          <cell r="AA194">
            <v>0</v>
          </cell>
        </row>
        <row r="195">
          <cell r="B195" t="str">
            <v>22A</v>
          </cell>
          <cell r="C195" t="str">
            <v>PUTNAM RESEARCH R</v>
          </cell>
          <cell r="D195" t="str">
            <v>04-3287245</v>
          </cell>
          <cell r="P195">
            <v>0</v>
          </cell>
          <cell r="Q195">
            <v>0</v>
          </cell>
          <cell r="R195">
            <v>0</v>
          </cell>
          <cell r="S195">
            <v>0</v>
          </cell>
          <cell r="T195">
            <v>0</v>
          </cell>
          <cell r="U195" t="str">
            <v> </v>
          </cell>
          <cell r="V195">
            <v>0</v>
          </cell>
          <cell r="W195">
            <v>0</v>
          </cell>
          <cell r="Y195" t="str">
            <v> </v>
          </cell>
          <cell r="Z195">
            <v>0</v>
          </cell>
          <cell r="AA195">
            <v>0</v>
          </cell>
        </row>
        <row r="196">
          <cell r="B196" t="str">
            <v>2RW</v>
          </cell>
          <cell r="C196" t="str">
            <v>PUTNAM RESEARCH Y</v>
          </cell>
          <cell r="D196" t="str">
            <v>04-3287245</v>
          </cell>
          <cell r="P196">
            <v>300682.1</v>
          </cell>
          <cell r="Q196">
            <v>300682.1</v>
          </cell>
          <cell r="R196">
            <v>300682.1</v>
          </cell>
          <cell r="S196">
            <v>300682.1</v>
          </cell>
          <cell r="T196">
            <v>0</v>
          </cell>
          <cell r="U196" t="str">
            <v> </v>
          </cell>
          <cell r="V196">
            <v>0</v>
          </cell>
          <cell r="W196">
            <v>0</v>
          </cell>
          <cell r="Y196" t="str">
            <v> </v>
          </cell>
          <cell r="Z196">
            <v>0</v>
          </cell>
          <cell r="AA196">
            <v>0</v>
          </cell>
        </row>
        <row r="197">
          <cell r="B197" t="str">
            <v>2AQ</v>
          </cell>
          <cell r="C197" t="str">
            <v>TOTAL FUND</v>
          </cell>
          <cell r="Q197">
            <v>851338.15</v>
          </cell>
          <cell r="R197">
            <v>852341.32</v>
          </cell>
          <cell r="S197">
            <v>852341.32</v>
          </cell>
          <cell r="T197">
            <v>0</v>
          </cell>
          <cell r="V197">
            <v>0</v>
          </cell>
          <cell r="W197">
            <v>0</v>
          </cell>
          <cell r="Z197">
            <v>0</v>
          </cell>
          <cell r="AA197">
            <v>0</v>
          </cell>
        </row>
        <row r="199">
          <cell r="C199" t="str">
            <v>EMERG MARKETS </v>
          </cell>
          <cell r="D199" t="str">
            <v>04-3296116</v>
          </cell>
          <cell r="P199" t="str">
            <v> </v>
          </cell>
          <cell r="Q199">
            <v>0</v>
          </cell>
          <cell r="R199">
            <v>0</v>
          </cell>
          <cell r="S199">
            <v>0</v>
          </cell>
          <cell r="T199">
            <v>0</v>
          </cell>
          <cell r="U199" t="str">
            <v> </v>
          </cell>
          <cell r="V199">
            <v>0</v>
          </cell>
          <cell r="W199">
            <v>0</v>
          </cell>
          <cell r="Y199" t="str">
            <v> </v>
          </cell>
          <cell r="Z199">
            <v>0</v>
          </cell>
          <cell r="AA199">
            <v>0</v>
          </cell>
        </row>
        <row r="200">
          <cell r="B200" t="str">
            <v>2CK</v>
          </cell>
          <cell r="C200" t="str">
            <v>EMERG MARKETS B</v>
          </cell>
          <cell r="D200" t="str">
            <v>04-3296116</v>
          </cell>
          <cell r="P200" t="str">
            <v> </v>
          </cell>
          <cell r="Q200">
            <v>0</v>
          </cell>
          <cell r="R200">
            <v>0</v>
          </cell>
          <cell r="S200">
            <v>0</v>
          </cell>
          <cell r="T200">
            <v>0</v>
          </cell>
          <cell r="U200" t="str">
            <v> </v>
          </cell>
          <cell r="V200">
            <v>0</v>
          </cell>
          <cell r="W200">
            <v>0</v>
          </cell>
          <cell r="Y200" t="str">
            <v> </v>
          </cell>
          <cell r="Z200">
            <v>0</v>
          </cell>
          <cell r="AA200">
            <v>0</v>
          </cell>
        </row>
        <row r="201">
          <cell r="B201" t="str">
            <v>2NP</v>
          </cell>
          <cell r="C201" t="str">
            <v>EMERG MARKETS C</v>
          </cell>
          <cell r="D201" t="str">
            <v>04-3296116</v>
          </cell>
          <cell r="P201" t="str">
            <v> </v>
          </cell>
          <cell r="Q201">
            <v>0</v>
          </cell>
          <cell r="R201">
            <v>0</v>
          </cell>
          <cell r="S201">
            <v>0</v>
          </cell>
          <cell r="T201">
            <v>0</v>
          </cell>
          <cell r="U201" t="str">
            <v> </v>
          </cell>
          <cell r="V201">
            <v>0</v>
          </cell>
          <cell r="W201">
            <v>0</v>
          </cell>
          <cell r="Y201" t="str">
            <v> </v>
          </cell>
          <cell r="Z201">
            <v>0</v>
          </cell>
          <cell r="AA201">
            <v>0</v>
          </cell>
        </row>
        <row r="202">
          <cell r="B202" t="str">
            <v>2CL</v>
          </cell>
          <cell r="C202" t="str">
            <v>EMERG MARKETS M</v>
          </cell>
          <cell r="D202" t="str">
            <v>04-3296116</v>
          </cell>
          <cell r="P202" t="str">
            <v> </v>
          </cell>
          <cell r="Q202">
            <v>0</v>
          </cell>
          <cell r="R202">
            <v>0</v>
          </cell>
          <cell r="S202">
            <v>0</v>
          </cell>
          <cell r="T202">
            <v>0</v>
          </cell>
          <cell r="U202" t="str">
            <v> </v>
          </cell>
          <cell r="V202">
            <v>0</v>
          </cell>
          <cell r="W202">
            <v>0</v>
          </cell>
          <cell r="Y202" t="str">
            <v> </v>
          </cell>
          <cell r="Z202">
            <v>0</v>
          </cell>
          <cell r="AA202">
            <v>0</v>
          </cell>
        </row>
        <row r="203">
          <cell r="B203" t="str">
            <v>2VK</v>
          </cell>
          <cell r="C203" t="str">
            <v>EMERG MARKETS Y</v>
          </cell>
          <cell r="D203" t="str">
            <v>04-3296116</v>
          </cell>
          <cell r="P203" t="str">
            <v> </v>
          </cell>
          <cell r="Q203">
            <v>0</v>
          </cell>
          <cell r="R203">
            <v>0</v>
          </cell>
          <cell r="S203">
            <v>0</v>
          </cell>
          <cell r="T203">
            <v>0</v>
          </cell>
          <cell r="U203" t="str">
            <v> </v>
          </cell>
          <cell r="V203">
            <v>0</v>
          </cell>
          <cell r="W203">
            <v>0</v>
          </cell>
          <cell r="Y203" t="str">
            <v> </v>
          </cell>
          <cell r="Z203">
            <v>0</v>
          </cell>
          <cell r="AA203">
            <v>0</v>
          </cell>
        </row>
        <row r="204">
          <cell r="B204" t="str">
            <v>2AY</v>
          </cell>
          <cell r="C204" t="str">
            <v>TOTAL FUND</v>
          </cell>
          <cell r="Q204">
            <v>0</v>
          </cell>
          <cell r="R204">
            <v>0</v>
          </cell>
          <cell r="S204">
            <v>0</v>
          </cell>
          <cell r="T204">
            <v>0</v>
          </cell>
          <cell r="V204">
            <v>0</v>
          </cell>
          <cell r="W204">
            <v>0</v>
          </cell>
          <cell r="Z204">
            <v>0</v>
          </cell>
          <cell r="AA204">
            <v>0</v>
          </cell>
        </row>
        <row r="206">
          <cell r="C206" t="str">
            <v>INT'L CAPITAL OPPS</v>
          </cell>
          <cell r="D206" t="str">
            <v>04-3296117</v>
          </cell>
          <cell r="P206">
            <v>21754972.16</v>
          </cell>
          <cell r="Q206">
            <v>21754972.16</v>
          </cell>
          <cell r="R206">
            <v>21782399.76</v>
          </cell>
          <cell r="S206">
            <v>21782399.76</v>
          </cell>
          <cell r="T206">
            <v>0</v>
          </cell>
          <cell r="U206" t="str">
            <v> </v>
          </cell>
          <cell r="V206">
            <v>0</v>
          </cell>
          <cell r="W206">
            <v>0</v>
          </cell>
          <cell r="Y206" t="str">
            <v> </v>
          </cell>
          <cell r="Z206">
            <v>0</v>
          </cell>
          <cell r="AA206">
            <v>0</v>
          </cell>
        </row>
        <row r="207">
          <cell r="B207" t="str">
            <v>2CI</v>
          </cell>
          <cell r="C207" t="str">
            <v>INT'L CAPITAL OPPS B</v>
          </cell>
          <cell r="D207" t="str">
            <v>04-3296117</v>
          </cell>
          <cell r="P207">
            <v>5788779.36</v>
          </cell>
          <cell r="Q207">
            <v>5788779.36</v>
          </cell>
          <cell r="R207">
            <v>5792611</v>
          </cell>
          <cell r="S207">
            <v>5792611</v>
          </cell>
          <cell r="T207">
            <v>0</v>
          </cell>
          <cell r="U207" t="str">
            <v> </v>
          </cell>
          <cell r="V207">
            <v>0</v>
          </cell>
          <cell r="W207">
            <v>0</v>
          </cell>
          <cell r="Y207" t="str">
            <v> </v>
          </cell>
          <cell r="Z207">
            <v>0</v>
          </cell>
          <cell r="AA207">
            <v>0</v>
          </cell>
        </row>
        <row r="208">
          <cell r="B208" t="str">
            <v>2NU</v>
          </cell>
          <cell r="C208" t="str">
            <v>INT'L CAPITAL OPPS C</v>
          </cell>
          <cell r="D208" t="str">
            <v>04-3296117</v>
          </cell>
          <cell r="P208">
            <v>1219146.63</v>
          </cell>
          <cell r="Q208">
            <v>1219146.63</v>
          </cell>
          <cell r="R208">
            <v>1222638.39</v>
          </cell>
          <cell r="S208">
            <v>1222638.39</v>
          </cell>
          <cell r="T208">
            <v>0</v>
          </cell>
          <cell r="U208" t="str">
            <v> </v>
          </cell>
          <cell r="V208">
            <v>0</v>
          </cell>
          <cell r="W208">
            <v>0</v>
          </cell>
          <cell r="Y208" t="str">
            <v> </v>
          </cell>
          <cell r="Z208">
            <v>0</v>
          </cell>
          <cell r="AA208">
            <v>0</v>
          </cell>
        </row>
        <row r="209">
          <cell r="B209" t="str">
            <v>2CJ</v>
          </cell>
          <cell r="C209" t="str">
            <v>INT'L CAPITAL OPPS M</v>
          </cell>
          <cell r="D209" t="str">
            <v>04-3296117</v>
          </cell>
          <cell r="P209">
            <v>408126.59</v>
          </cell>
          <cell r="Q209">
            <v>408126.59</v>
          </cell>
          <cell r="R209">
            <v>408813.49</v>
          </cell>
          <cell r="S209">
            <v>408813.49</v>
          </cell>
          <cell r="T209">
            <v>0</v>
          </cell>
          <cell r="U209" t="str">
            <v> </v>
          </cell>
          <cell r="V209">
            <v>0</v>
          </cell>
          <cell r="W209">
            <v>0</v>
          </cell>
          <cell r="Y209" t="str">
            <v> </v>
          </cell>
          <cell r="Z209">
            <v>0</v>
          </cell>
          <cell r="AA209">
            <v>0</v>
          </cell>
        </row>
        <row r="210">
          <cell r="B210" t="str">
            <v>22B</v>
          </cell>
          <cell r="C210" t="str">
            <v>INT'L CAPITAL OPPS R</v>
          </cell>
          <cell r="D210" t="str">
            <v>04-3296117</v>
          </cell>
          <cell r="P210">
            <v>39705.02</v>
          </cell>
          <cell r="Q210">
            <v>39705.02</v>
          </cell>
          <cell r="R210">
            <v>39705.02</v>
          </cell>
          <cell r="S210">
            <v>39705.02</v>
          </cell>
          <cell r="T210">
            <v>0</v>
          </cell>
          <cell r="U210" t="str">
            <v> </v>
          </cell>
          <cell r="V210">
            <v>0</v>
          </cell>
          <cell r="W210">
            <v>0</v>
          </cell>
          <cell r="Y210" t="str">
            <v> </v>
          </cell>
          <cell r="Z210">
            <v>0</v>
          </cell>
          <cell r="AA210">
            <v>0</v>
          </cell>
        </row>
        <row r="211">
          <cell r="B211" t="str">
            <v>2QF</v>
          </cell>
          <cell r="C211" t="str">
            <v>INT'L CAPITAL OPPS Y</v>
          </cell>
          <cell r="D211" t="str">
            <v>04-3296117</v>
          </cell>
          <cell r="P211">
            <v>1969713.3</v>
          </cell>
          <cell r="Q211">
            <v>1969713.3</v>
          </cell>
          <cell r="R211">
            <v>1979981.39</v>
          </cell>
          <cell r="S211">
            <v>1979981.39</v>
          </cell>
          <cell r="T211">
            <v>0</v>
          </cell>
          <cell r="U211" t="str">
            <v> </v>
          </cell>
          <cell r="V211">
            <v>0</v>
          </cell>
          <cell r="W211">
            <v>0</v>
          </cell>
          <cell r="Y211" t="str">
            <v> </v>
          </cell>
          <cell r="Z211">
            <v>0</v>
          </cell>
          <cell r="AA211">
            <v>0</v>
          </cell>
        </row>
        <row r="212">
          <cell r="B212" t="str">
            <v>2AZ</v>
          </cell>
          <cell r="C212" t="str">
            <v>TOTAL FUND</v>
          </cell>
          <cell r="Q212">
            <v>31180443.06</v>
          </cell>
          <cell r="R212">
            <v>31226149.05</v>
          </cell>
          <cell r="S212">
            <v>31226149.05</v>
          </cell>
          <cell r="T212">
            <v>0</v>
          </cell>
          <cell r="V212">
            <v>0</v>
          </cell>
          <cell r="W212">
            <v>0</v>
          </cell>
          <cell r="Z212">
            <v>0</v>
          </cell>
          <cell r="AA212">
            <v>0</v>
          </cell>
        </row>
        <row r="214">
          <cell r="B214" t="str">
            <v>2AX</v>
          </cell>
          <cell r="C214" t="str">
            <v>INTERNATIONAL</v>
          </cell>
          <cell r="D214" t="str">
            <v>04-3296118</v>
          </cell>
          <cell r="P214" t="str">
            <v> </v>
          </cell>
          <cell r="Q214">
            <v>0</v>
          </cell>
          <cell r="R214">
            <v>0</v>
          </cell>
          <cell r="S214">
            <v>0</v>
          </cell>
          <cell r="T214">
            <v>0</v>
          </cell>
          <cell r="U214" t="str">
            <v> </v>
          </cell>
          <cell r="V214">
            <v>0</v>
          </cell>
          <cell r="W214">
            <v>0</v>
          </cell>
          <cell r="Y214" t="str">
            <v> </v>
          </cell>
          <cell r="Z214">
            <v>0</v>
          </cell>
          <cell r="AA214">
            <v>0</v>
          </cell>
        </row>
        <row r="216">
          <cell r="B216" t="str">
            <v>2AW</v>
          </cell>
          <cell r="C216" t="str">
            <v>JAPAN</v>
          </cell>
          <cell r="D216" t="str">
            <v>04-3296119</v>
          </cell>
          <cell r="P216" t="str">
            <v> </v>
          </cell>
          <cell r="Q216">
            <v>0</v>
          </cell>
          <cell r="R216">
            <v>0</v>
          </cell>
          <cell r="S216">
            <v>0</v>
          </cell>
          <cell r="T216">
            <v>0</v>
          </cell>
          <cell r="U216" t="str">
            <v> </v>
          </cell>
          <cell r="V216">
            <v>0</v>
          </cell>
          <cell r="W216">
            <v>0</v>
          </cell>
          <cell r="Y216" t="str">
            <v> </v>
          </cell>
          <cell r="Z216">
            <v>0</v>
          </cell>
          <cell r="AA216">
            <v>0</v>
          </cell>
        </row>
        <row r="218">
          <cell r="C218" t="str">
            <v>INT'L GR &amp; INC </v>
          </cell>
          <cell r="D218" t="str">
            <v>04-3299786</v>
          </cell>
          <cell r="P218">
            <v>19282171.62</v>
          </cell>
          <cell r="Q218">
            <v>19282171.62</v>
          </cell>
          <cell r="R218">
            <v>19298160.06</v>
          </cell>
          <cell r="S218">
            <v>19298160.06</v>
          </cell>
          <cell r="T218">
            <v>0</v>
          </cell>
          <cell r="U218" t="str">
            <v> </v>
          </cell>
          <cell r="V218">
            <v>0</v>
          </cell>
          <cell r="W218">
            <v>50568325.74</v>
          </cell>
          <cell r="Y218" t="str">
            <v> </v>
          </cell>
          <cell r="Z218">
            <v>0</v>
          </cell>
          <cell r="AA218">
            <v>0</v>
          </cell>
        </row>
        <row r="219">
          <cell r="B219" t="str">
            <v>2CG</v>
          </cell>
          <cell r="C219" t="str">
            <v>INT'L GR &amp; INC B</v>
          </cell>
          <cell r="D219" t="str">
            <v>04-3299786</v>
          </cell>
          <cell r="P219">
            <v>3296151.77</v>
          </cell>
          <cell r="Q219">
            <v>3296151.77</v>
          </cell>
          <cell r="R219">
            <v>3299013.79</v>
          </cell>
          <cell r="S219">
            <v>3299013.79</v>
          </cell>
          <cell r="T219">
            <v>0</v>
          </cell>
          <cell r="U219" t="str">
            <v> </v>
          </cell>
          <cell r="V219">
            <v>0</v>
          </cell>
          <cell r="W219">
            <v>12531826.77</v>
          </cell>
          <cell r="Y219" t="str">
            <v> </v>
          </cell>
          <cell r="Z219">
            <v>0</v>
          </cell>
          <cell r="AA219">
            <v>0</v>
          </cell>
        </row>
        <row r="220">
          <cell r="B220" t="str">
            <v>2LV</v>
          </cell>
          <cell r="C220" t="str">
            <v>INT'L GR &amp; INC C</v>
          </cell>
          <cell r="D220" t="str">
            <v>04-3299786</v>
          </cell>
          <cell r="P220">
            <v>815583.79</v>
          </cell>
          <cell r="Q220">
            <v>815583.79</v>
          </cell>
          <cell r="R220">
            <v>815583.79</v>
          </cell>
          <cell r="S220">
            <v>815583.79</v>
          </cell>
          <cell r="T220">
            <v>0</v>
          </cell>
          <cell r="U220" t="str">
            <v> </v>
          </cell>
          <cell r="V220">
            <v>0</v>
          </cell>
          <cell r="W220">
            <v>2832026.81</v>
          </cell>
          <cell r="Y220" t="str">
            <v> </v>
          </cell>
          <cell r="Z220">
            <v>0</v>
          </cell>
          <cell r="AA220">
            <v>0</v>
          </cell>
        </row>
        <row r="221">
          <cell r="B221" t="str">
            <v>2CH</v>
          </cell>
          <cell r="C221" t="str">
            <v>INT'L GR &amp; INC M</v>
          </cell>
          <cell r="D221" t="str">
            <v>04-3299786</v>
          </cell>
          <cell r="P221">
            <v>425698.72</v>
          </cell>
          <cell r="Q221">
            <v>425698.72</v>
          </cell>
          <cell r="R221">
            <v>426015.24</v>
          </cell>
          <cell r="S221">
            <v>426015.24</v>
          </cell>
          <cell r="T221">
            <v>0</v>
          </cell>
          <cell r="U221" t="str">
            <v> </v>
          </cell>
          <cell r="V221">
            <v>0</v>
          </cell>
          <cell r="W221">
            <v>1362286.49</v>
          </cell>
          <cell r="Y221" t="str">
            <v> </v>
          </cell>
          <cell r="Z221">
            <v>0</v>
          </cell>
          <cell r="AA221">
            <v>0</v>
          </cell>
        </row>
        <row r="222">
          <cell r="B222" t="str">
            <v>26M</v>
          </cell>
          <cell r="C222" t="str">
            <v>INT'L GR &amp; INC R</v>
          </cell>
          <cell r="D222" t="str">
            <v>04-3299786</v>
          </cell>
          <cell r="P222">
            <v>27394.6</v>
          </cell>
          <cell r="Q222">
            <v>27394.6</v>
          </cell>
          <cell r="R222">
            <v>27394.6</v>
          </cell>
          <cell r="S222">
            <v>27394.6</v>
          </cell>
          <cell r="T222">
            <v>0</v>
          </cell>
          <cell r="U222" t="str">
            <v> </v>
          </cell>
          <cell r="V222">
            <v>0</v>
          </cell>
          <cell r="W222">
            <v>72286.04</v>
          </cell>
          <cell r="Y222" t="str">
            <v> </v>
          </cell>
          <cell r="Z222">
            <v>0</v>
          </cell>
          <cell r="AA222">
            <v>0</v>
          </cell>
        </row>
        <row r="223">
          <cell r="B223" t="str">
            <v>2TX</v>
          </cell>
          <cell r="C223" t="str">
            <v>INT'L GR &amp; INC Y</v>
          </cell>
          <cell r="D223" t="str">
            <v>04-3299786</v>
          </cell>
          <cell r="P223">
            <v>618058.1</v>
          </cell>
          <cell r="Q223">
            <v>618058.1</v>
          </cell>
          <cell r="R223">
            <v>618541.92</v>
          </cell>
          <cell r="S223">
            <v>618541.92</v>
          </cell>
          <cell r="T223">
            <v>0</v>
          </cell>
          <cell r="U223" t="str">
            <v> </v>
          </cell>
          <cell r="V223">
            <v>0</v>
          </cell>
          <cell r="W223">
            <v>1499334.92</v>
          </cell>
          <cell r="Y223" t="str">
            <v> </v>
          </cell>
          <cell r="Z223">
            <v>0</v>
          </cell>
          <cell r="AA223">
            <v>0</v>
          </cell>
        </row>
        <row r="224">
          <cell r="B224" t="str">
            <v>2CE</v>
          </cell>
          <cell r="C224" t="str">
            <v>TOTAL FUND</v>
          </cell>
          <cell r="Q224">
            <v>24465058.6</v>
          </cell>
          <cell r="R224">
            <v>24484709.4</v>
          </cell>
          <cell r="S224">
            <v>24484709.4</v>
          </cell>
          <cell r="T224">
            <v>0</v>
          </cell>
          <cell r="V224">
            <v>0</v>
          </cell>
          <cell r="W224">
            <v>68866086.77000001</v>
          </cell>
          <cell r="Z224">
            <v>0</v>
          </cell>
          <cell r="AA224">
            <v>0</v>
          </cell>
        </row>
        <row r="226">
          <cell r="C226" t="str">
            <v>HIGH YIELD TOT RETUN</v>
          </cell>
          <cell r="D226" t="str">
            <v>04-3336389</v>
          </cell>
          <cell r="P226" t="str">
            <v> </v>
          </cell>
          <cell r="Q226">
            <v>0</v>
          </cell>
          <cell r="R226">
            <v>0</v>
          </cell>
          <cell r="S226">
            <v>0</v>
          </cell>
          <cell r="T226">
            <v>0</v>
          </cell>
          <cell r="U226" t="str">
            <v> </v>
          </cell>
          <cell r="V226">
            <v>0</v>
          </cell>
          <cell r="W226">
            <v>0</v>
          </cell>
          <cell r="Y226" t="str">
            <v> </v>
          </cell>
          <cell r="Z226">
            <v>0</v>
          </cell>
          <cell r="AA226">
            <v>0</v>
          </cell>
        </row>
        <row r="227">
          <cell r="B227" t="str">
            <v>2DI</v>
          </cell>
          <cell r="C227" t="str">
            <v>HIGH YIELD TOT RETUN  B</v>
          </cell>
          <cell r="D227" t="str">
            <v>04-3336389</v>
          </cell>
          <cell r="P227" t="str">
            <v> </v>
          </cell>
          <cell r="Q227">
            <v>0</v>
          </cell>
          <cell r="R227">
            <v>0</v>
          </cell>
          <cell r="S227">
            <v>0</v>
          </cell>
          <cell r="T227">
            <v>0</v>
          </cell>
          <cell r="U227" t="str">
            <v> </v>
          </cell>
          <cell r="V227">
            <v>0</v>
          </cell>
          <cell r="W227">
            <v>0</v>
          </cell>
          <cell r="Y227" t="str">
            <v> </v>
          </cell>
          <cell r="Z227">
            <v>0</v>
          </cell>
          <cell r="AA227">
            <v>0</v>
          </cell>
        </row>
        <row r="228">
          <cell r="B228" t="str">
            <v>2DJ</v>
          </cell>
          <cell r="C228" t="str">
            <v>HIGH YIELD TOT RETUN M</v>
          </cell>
          <cell r="D228" t="str">
            <v>04-3336389</v>
          </cell>
          <cell r="P228" t="str">
            <v> </v>
          </cell>
          <cell r="Q228">
            <v>0</v>
          </cell>
          <cell r="R228">
            <v>0</v>
          </cell>
          <cell r="S228">
            <v>0</v>
          </cell>
          <cell r="T228">
            <v>0</v>
          </cell>
          <cell r="U228" t="str">
            <v> </v>
          </cell>
          <cell r="V228">
            <v>0</v>
          </cell>
          <cell r="W228">
            <v>0</v>
          </cell>
          <cell r="Y228" t="str">
            <v> </v>
          </cell>
          <cell r="Z228">
            <v>0</v>
          </cell>
          <cell r="AA228">
            <v>0</v>
          </cell>
        </row>
        <row r="229">
          <cell r="B229" t="str">
            <v>2DG</v>
          </cell>
          <cell r="C229" t="str">
            <v>TOTAL FUND</v>
          </cell>
          <cell r="Q229">
            <v>0</v>
          </cell>
          <cell r="R229">
            <v>0</v>
          </cell>
          <cell r="S229">
            <v>0</v>
          </cell>
          <cell r="T229">
            <v>0</v>
          </cell>
          <cell r="V229">
            <v>0</v>
          </cell>
          <cell r="W229">
            <v>0</v>
          </cell>
          <cell r="Z229">
            <v>0</v>
          </cell>
          <cell r="AA229">
            <v>0</v>
          </cell>
        </row>
        <row r="231">
          <cell r="C231" t="str">
            <v>SMALL CAP GROWTH</v>
          </cell>
          <cell r="D231" t="str">
            <v>04-3399647</v>
          </cell>
          <cell r="P231">
            <v>0</v>
          </cell>
          <cell r="Q231">
            <v>0</v>
          </cell>
          <cell r="R231">
            <v>0</v>
          </cell>
          <cell r="S231">
            <v>0</v>
          </cell>
          <cell r="T231">
            <v>0</v>
          </cell>
          <cell r="U231" t="str">
            <v> </v>
          </cell>
          <cell r="V231">
            <v>0</v>
          </cell>
          <cell r="W231">
            <v>21735359.8</v>
          </cell>
          <cell r="Y231" t="str">
            <v> </v>
          </cell>
          <cell r="Z231">
            <v>0</v>
          </cell>
          <cell r="AA231">
            <v>0</v>
          </cell>
        </row>
        <row r="232">
          <cell r="B232" t="str">
            <v>2ZF</v>
          </cell>
          <cell r="C232" t="str">
            <v>SMALL CAP GROWTH B</v>
          </cell>
          <cell r="D232" t="str">
            <v>04-3399647</v>
          </cell>
          <cell r="P232">
            <v>0</v>
          </cell>
          <cell r="Q232">
            <v>0</v>
          </cell>
          <cell r="R232">
            <v>0</v>
          </cell>
          <cell r="S232">
            <v>0</v>
          </cell>
          <cell r="T232">
            <v>0</v>
          </cell>
          <cell r="U232" t="str">
            <v> </v>
          </cell>
          <cell r="V232">
            <v>0</v>
          </cell>
          <cell r="W232">
            <v>3666896.54</v>
          </cell>
          <cell r="Y232" t="str">
            <v> </v>
          </cell>
          <cell r="Z232">
            <v>0</v>
          </cell>
          <cell r="AA232">
            <v>0</v>
          </cell>
        </row>
        <row r="233">
          <cell r="B233" t="str">
            <v>2ZG</v>
          </cell>
          <cell r="C233" t="str">
            <v>SMALL CAP GROWTH C</v>
          </cell>
          <cell r="D233" t="str">
            <v>04-3399647</v>
          </cell>
          <cell r="P233">
            <v>0</v>
          </cell>
          <cell r="Q233">
            <v>0</v>
          </cell>
          <cell r="R233">
            <v>0</v>
          </cell>
          <cell r="S233">
            <v>0</v>
          </cell>
          <cell r="T233">
            <v>0</v>
          </cell>
          <cell r="U233" t="str">
            <v> </v>
          </cell>
          <cell r="V233">
            <v>0</v>
          </cell>
          <cell r="W233">
            <v>1288278.62</v>
          </cell>
          <cell r="Y233" t="str">
            <v> </v>
          </cell>
          <cell r="Z233">
            <v>0</v>
          </cell>
          <cell r="AA233">
            <v>0</v>
          </cell>
        </row>
        <row r="234">
          <cell r="B234" t="str">
            <v>2ZH</v>
          </cell>
          <cell r="C234" t="str">
            <v>SMALL CAP GROWTH M</v>
          </cell>
          <cell r="D234" t="str">
            <v>04-3399647</v>
          </cell>
          <cell r="P234">
            <v>0</v>
          </cell>
          <cell r="Q234">
            <v>0</v>
          </cell>
          <cell r="R234">
            <v>0</v>
          </cell>
          <cell r="S234">
            <v>0</v>
          </cell>
          <cell r="T234">
            <v>0</v>
          </cell>
          <cell r="U234" t="str">
            <v> </v>
          </cell>
          <cell r="V234">
            <v>0</v>
          </cell>
          <cell r="W234">
            <v>314220.6</v>
          </cell>
          <cell r="Y234" t="str">
            <v> </v>
          </cell>
          <cell r="Z234">
            <v>0</v>
          </cell>
          <cell r="AA234">
            <v>0</v>
          </cell>
        </row>
        <row r="235">
          <cell r="B235" t="str">
            <v>26N</v>
          </cell>
          <cell r="C235" t="str">
            <v>SMALL CAP GROWTH R</v>
          </cell>
          <cell r="D235" t="str">
            <v>04-3399647</v>
          </cell>
          <cell r="P235">
            <v>0</v>
          </cell>
          <cell r="Q235">
            <v>0</v>
          </cell>
          <cell r="R235">
            <v>0</v>
          </cell>
          <cell r="S235">
            <v>0</v>
          </cell>
          <cell r="T235">
            <v>0</v>
          </cell>
          <cell r="U235" t="str">
            <v> </v>
          </cell>
          <cell r="V235">
            <v>0</v>
          </cell>
          <cell r="W235">
            <v>584202.76</v>
          </cell>
          <cell r="Y235" t="str">
            <v> </v>
          </cell>
          <cell r="Z235">
            <v>0</v>
          </cell>
          <cell r="AA235">
            <v>0</v>
          </cell>
        </row>
        <row r="236">
          <cell r="B236" t="str">
            <v>26C</v>
          </cell>
          <cell r="C236" t="str">
            <v>SMALL CAP GROWTH Y</v>
          </cell>
          <cell r="D236" t="str">
            <v>04-3399647</v>
          </cell>
          <cell r="P236">
            <v>0</v>
          </cell>
          <cell r="Q236">
            <v>0</v>
          </cell>
          <cell r="R236">
            <v>0</v>
          </cell>
          <cell r="S236">
            <v>0</v>
          </cell>
          <cell r="T236">
            <v>0</v>
          </cell>
          <cell r="U236" t="str">
            <v> </v>
          </cell>
          <cell r="V236">
            <v>0</v>
          </cell>
          <cell r="W236">
            <v>1896066.8</v>
          </cell>
          <cell r="Y236" t="str">
            <v> </v>
          </cell>
          <cell r="Z236">
            <v>0</v>
          </cell>
          <cell r="AA236">
            <v>0</v>
          </cell>
        </row>
        <row r="237">
          <cell r="B237" t="str">
            <v>2HF</v>
          </cell>
          <cell r="C237" t="str">
            <v>TOTAL FUND</v>
          </cell>
          <cell r="Q237">
            <v>0</v>
          </cell>
          <cell r="R237">
            <v>0</v>
          </cell>
          <cell r="S237">
            <v>0</v>
          </cell>
          <cell r="T237">
            <v>0</v>
          </cell>
          <cell r="V237">
            <v>0</v>
          </cell>
          <cell r="W237">
            <v>29485025.120000005</v>
          </cell>
          <cell r="Y237" t="str">
            <v> </v>
          </cell>
          <cell r="Z237">
            <v>0</v>
          </cell>
          <cell r="AA237">
            <v>0</v>
          </cell>
        </row>
        <row r="239">
          <cell r="B239" t="str">
            <v>2IA</v>
          </cell>
          <cell r="C239" t="str">
            <v>LATIN AMERICA</v>
          </cell>
          <cell r="D239" t="str">
            <v>04-3406201</v>
          </cell>
          <cell r="P239" t="str">
            <v> </v>
          </cell>
          <cell r="Q239">
            <v>0</v>
          </cell>
          <cell r="R239">
            <v>0</v>
          </cell>
          <cell r="S239">
            <v>0</v>
          </cell>
          <cell r="T239">
            <v>0</v>
          </cell>
          <cell r="U239" t="str">
            <v> </v>
          </cell>
          <cell r="V239">
            <v>0</v>
          </cell>
          <cell r="W239">
            <v>0</v>
          </cell>
          <cell r="Y239" t="str">
            <v> </v>
          </cell>
          <cell r="Z239">
            <v>0</v>
          </cell>
          <cell r="AA239">
            <v>0</v>
          </cell>
        </row>
        <row r="241">
          <cell r="B241" t="str">
            <v>2IB</v>
          </cell>
          <cell r="C241" t="str">
            <v>ASIA PACIFIC II</v>
          </cell>
          <cell r="D241" t="str">
            <v>04-3406199</v>
          </cell>
          <cell r="P241" t="str">
            <v> </v>
          </cell>
          <cell r="Q241">
            <v>0</v>
          </cell>
          <cell r="R241">
            <v>0</v>
          </cell>
          <cell r="S241">
            <v>0</v>
          </cell>
          <cell r="T241">
            <v>0</v>
          </cell>
          <cell r="U241" t="str">
            <v> </v>
          </cell>
          <cell r="V241">
            <v>0</v>
          </cell>
          <cell r="W241">
            <v>0</v>
          </cell>
          <cell r="Y241" t="str">
            <v> </v>
          </cell>
          <cell r="Z241">
            <v>0</v>
          </cell>
          <cell r="AA241">
            <v>0</v>
          </cell>
        </row>
        <row r="243">
          <cell r="B243" t="str">
            <v>2IE</v>
          </cell>
          <cell r="C243" t="str">
            <v>GROWTH FUND</v>
          </cell>
          <cell r="D243" t="str">
            <v>04-3413786</v>
          </cell>
          <cell r="P243" t="str">
            <v> </v>
          </cell>
          <cell r="Q243">
            <v>0</v>
          </cell>
          <cell r="R243">
            <v>0</v>
          </cell>
          <cell r="S243">
            <v>0</v>
          </cell>
          <cell r="T243">
            <v>0</v>
          </cell>
          <cell r="U243" t="str">
            <v> </v>
          </cell>
          <cell r="V243">
            <v>0</v>
          </cell>
          <cell r="W243">
            <v>0</v>
          </cell>
          <cell r="Y243" t="str">
            <v> </v>
          </cell>
          <cell r="Z243">
            <v>0</v>
          </cell>
          <cell r="AA243">
            <v>0</v>
          </cell>
        </row>
        <row r="245">
          <cell r="B245" t="str">
            <v>2IF</v>
          </cell>
          <cell r="C245" t="str">
            <v>US CORE GROWTH</v>
          </cell>
          <cell r="D245" t="str">
            <v>04-3413792</v>
          </cell>
          <cell r="P245" t="str">
            <v> </v>
          </cell>
          <cell r="Q245">
            <v>0</v>
          </cell>
          <cell r="R245">
            <v>0</v>
          </cell>
          <cell r="S245">
            <v>0</v>
          </cell>
          <cell r="T245">
            <v>0</v>
          </cell>
          <cell r="U245" t="str">
            <v> </v>
          </cell>
          <cell r="V245">
            <v>0</v>
          </cell>
          <cell r="W245">
            <v>0</v>
          </cell>
          <cell r="Y245" t="str">
            <v> </v>
          </cell>
          <cell r="Z245">
            <v>0</v>
          </cell>
          <cell r="AA245">
            <v>0</v>
          </cell>
        </row>
        <row r="247">
          <cell r="B247" t="str">
            <v>2IG</v>
          </cell>
          <cell r="C247" t="str">
            <v>VALUE FUND</v>
          </cell>
          <cell r="D247" t="str">
            <v>04-3413789</v>
          </cell>
          <cell r="P247" t="str">
            <v> </v>
          </cell>
          <cell r="Q247">
            <v>0</v>
          </cell>
          <cell r="R247">
            <v>0</v>
          </cell>
          <cell r="S247">
            <v>0</v>
          </cell>
          <cell r="T247">
            <v>0</v>
          </cell>
          <cell r="U247" t="str">
            <v> </v>
          </cell>
          <cell r="V247">
            <v>0</v>
          </cell>
          <cell r="W247">
            <v>0</v>
          </cell>
          <cell r="Y247" t="str">
            <v> </v>
          </cell>
          <cell r="Z247">
            <v>0</v>
          </cell>
          <cell r="AA247">
            <v>0</v>
          </cell>
        </row>
        <row r="249">
          <cell r="C249" t="str">
            <v>CAPITAL OPP'S</v>
          </cell>
          <cell r="D249" t="str">
            <v>04-3414992</v>
          </cell>
          <cell r="P249">
            <v>37244.03</v>
          </cell>
          <cell r="Q249">
            <v>37244.03</v>
          </cell>
          <cell r="R249">
            <v>37307.7</v>
          </cell>
          <cell r="S249">
            <v>37307.7</v>
          </cell>
          <cell r="T249">
            <v>0</v>
          </cell>
          <cell r="U249" t="str">
            <v> </v>
          </cell>
          <cell r="V249">
            <v>0</v>
          </cell>
          <cell r="W249">
            <v>44734248.68</v>
          </cell>
          <cell r="Y249" t="str">
            <v> </v>
          </cell>
          <cell r="Z249">
            <v>0</v>
          </cell>
          <cell r="AA249">
            <v>11155579.88</v>
          </cell>
        </row>
        <row r="250">
          <cell r="B250" t="str">
            <v>2JO</v>
          </cell>
          <cell r="C250" t="str">
            <v>CAPITAL OPP'S B</v>
          </cell>
          <cell r="D250" t="str">
            <v>04-3414992</v>
          </cell>
          <cell r="P250">
            <v>0</v>
          </cell>
          <cell r="Q250">
            <v>0</v>
          </cell>
          <cell r="R250">
            <v>0</v>
          </cell>
          <cell r="S250">
            <v>0</v>
          </cell>
          <cell r="T250">
            <v>0</v>
          </cell>
          <cell r="U250" t="str">
            <v> </v>
          </cell>
          <cell r="V250">
            <v>0</v>
          </cell>
          <cell r="W250">
            <v>18352276.13</v>
          </cell>
          <cell r="Y250" t="str">
            <v> </v>
          </cell>
          <cell r="Z250">
            <v>0</v>
          </cell>
          <cell r="AA250">
            <v>4576589.51</v>
          </cell>
        </row>
        <row r="251">
          <cell r="B251" t="str">
            <v>2NI</v>
          </cell>
          <cell r="C251" t="str">
            <v>CAPITAL OPP'S C</v>
          </cell>
          <cell r="D251" t="str">
            <v>04-3414992</v>
          </cell>
          <cell r="P251">
            <v>0</v>
          </cell>
          <cell r="Q251">
            <v>0</v>
          </cell>
          <cell r="R251">
            <v>0</v>
          </cell>
          <cell r="S251">
            <v>0</v>
          </cell>
          <cell r="T251">
            <v>0</v>
          </cell>
          <cell r="U251" t="str">
            <v> </v>
          </cell>
          <cell r="V251">
            <v>0</v>
          </cell>
          <cell r="W251">
            <v>3224100.22</v>
          </cell>
          <cell r="Y251" t="str">
            <v> </v>
          </cell>
          <cell r="Z251">
            <v>0</v>
          </cell>
          <cell r="AA251">
            <v>804008.45</v>
          </cell>
        </row>
        <row r="252">
          <cell r="B252" t="str">
            <v>2JP</v>
          </cell>
          <cell r="C252" t="str">
            <v>CAPITAL OPP'S M</v>
          </cell>
          <cell r="D252" t="str">
            <v>04-3414992</v>
          </cell>
          <cell r="P252">
            <v>0</v>
          </cell>
          <cell r="Q252">
            <v>0</v>
          </cell>
          <cell r="R252">
            <v>0</v>
          </cell>
          <cell r="S252">
            <v>0</v>
          </cell>
          <cell r="T252">
            <v>0</v>
          </cell>
          <cell r="U252" t="str">
            <v> </v>
          </cell>
          <cell r="V252">
            <v>0</v>
          </cell>
          <cell r="W252">
            <v>1514916.73</v>
          </cell>
          <cell r="Y252" t="str">
            <v> </v>
          </cell>
          <cell r="Z252">
            <v>0</v>
          </cell>
          <cell r="AA252">
            <v>377781.6</v>
          </cell>
        </row>
        <row r="253">
          <cell r="B253" t="str">
            <v>22C</v>
          </cell>
          <cell r="C253" t="str">
            <v>CAPITAL OPP'S R</v>
          </cell>
          <cell r="D253" t="str">
            <v>04-3414992</v>
          </cell>
          <cell r="P253">
            <v>0</v>
          </cell>
          <cell r="Q253">
            <v>0</v>
          </cell>
          <cell r="R253">
            <v>0</v>
          </cell>
          <cell r="S253">
            <v>0</v>
          </cell>
          <cell r="T253">
            <v>0</v>
          </cell>
          <cell r="U253" t="str">
            <v> </v>
          </cell>
          <cell r="V253">
            <v>0</v>
          </cell>
          <cell r="W253">
            <v>166646.6</v>
          </cell>
          <cell r="Y253" t="str">
            <v> </v>
          </cell>
          <cell r="Z253">
            <v>0</v>
          </cell>
          <cell r="AA253">
            <v>41557.43</v>
          </cell>
        </row>
        <row r="254">
          <cell r="B254" t="str">
            <v>2TW</v>
          </cell>
          <cell r="C254" t="str">
            <v>CAPITAL OPP'S Y</v>
          </cell>
          <cell r="D254" t="str">
            <v>04-3414992</v>
          </cell>
          <cell r="P254">
            <v>962526.68</v>
          </cell>
          <cell r="Q254">
            <v>962526.68</v>
          </cell>
          <cell r="R254">
            <v>962566.06</v>
          </cell>
          <cell r="S254">
            <v>962566.06</v>
          </cell>
          <cell r="T254">
            <v>0</v>
          </cell>
          <cell r="U254" t="str">
            <v> </v>
          </cell>
          <cell r="V254">
            <v>0</v>
          </cell>
          <cell r="W254">
            <v>37229571.47</v>
          </cell>
          <cell r="Y254" t="str">
            <v> </v>
          </cell>
          <cell r="Z254">
            <v>0</v>
          </cell>
          <cell r="AA254">
            <v>9284104.93</v>
          </cell>
        </row>
        <row r="255">
          <cell r="B255" t="str">
            <v>2II</v>
          </cell>
          <cell r="C255" t="str">
            <v>TOTAL FUND</v>
          </cell>
          <cell r="Q255">
            <v>999770.7100000001</v>
          </cell>
          <cell r="R255">
            <v>999873.76</v>
          </cell>
          <cell r="S255">
            <v>999873.76</v>
          </cell>
          <cell r="T255">
            <v>0</v>
          </cell>
          <cell r="U255" t="str">
            <v> </v>
          </cell>
          <cell r="V255">
            <v>0</v>
          </cell>
          <cell r="W255">
            <v>105221759.83</v>
          </cell>
          <cell r="Y255" t="str">
            <v> </v>
          </cell>
          <cell r="Z255">
            <v>0</v>
          </cell>
          <cell r="AA255">
            <v>26239621.8</v>
          </cell>
        </row>
        <row r="257">
          <cell r="C257" t="str">
            <v>SMALL CAP VALUE </v>
          </cell>
          <cell r="D257" t="str">
            <v>04-3453122</v>
          </cell>
          <cell r="P257">
            <v>1634105.74</v>
          </cell>
          <cell r="Q257">
            <v>1634105.74</v>
          </cell>
          <cell r="R257">
            <v>1638047.45</v>
          </cell>
          <cell r="S257">
            <v>1638047.45</v>
          </cell>
          <cell r="T257">
            <v>0</v>
          </cell>
          <cell r="U257" t="str">
            <v> </v>
          </cell>
          <cell r="V257">
            <v>0</v>
          </cell>
          <cell r="W257">
            <v>82959193.36</v>
          </cell>
          <cell r="Y257" t="str">
            <v> </v>
          </cell>
          <cell r="Z257">
            <v>0</v>
          </cell>
          <cell r="AA257">
            <v>4676361.38</v>
          </cell>
        </row>
        <row r="258">
          <cell r="B258" t="str">
            <v>2MH</v>
          </cell>
          <cell r="C258" t="str">
            <v>SMALL CAP VALUE B</v>
          </cell>
          <cell r="D258" t="str">
            <v>04-3453122</v>
          </cell>
          <cell r="P258">
            <v>0</v>
          </cell>
          <cell r="Q258">
            <v>0</v>
          </cell>
          <cell r="R258">
            <v>0</v>
          </cell>
          <cell r="S258">
            <v>0</v>
          </cell>
          <cell r="T258">
            <v>0</v>
          </cell>
          <cell r="U258" t="str">
            <v> </v>
          </cell>
          <cell r="V258">
            <v>0</v>
          </cell>
          <cell r="W258">
            <v>29518149.86</v>
          </cell>
          <cell r="Y258" t="str">
            <v> </v>
          </cell>
          <cell r="Z258">
            <v>0</v>
          </cell>
          <cell r="AA258">
            <v>1663921.26</v>
          </cell>
        </row>
        <row r="259">
          <cell r="B259" t="str">
            <v>2NW</v>
          </cell>
          <cell r="C259" t="str">
            <v>SMALL CAP VALUE C</v>
          </cell>
          <cell r="D259" t="str">
            <v>04-3453122</v>
          </cell>
          <cell r="P259">
            <v>0</v>
          </cell>
          <cell r="Q259">
            <v>0</v>
          </cell>
          <cell r="R259">
            <v>0</v>
          </cell>
          <cell r="S259">
            <v>0</v>
          </cell>
          <cell r="T259">
            <v>0</v>
          </cell>
          <cell r="U259" t="str">
            <v> </v>
          </cell>
          <cell r="V259">
            <v>0</v>
          </cell>
          <cell r="W259">
            <v>7009885.31</v>
          </cell>
          <cell r="Y259" t="str">
            <v> </v>
          </cell>
          <cell r="Z259">
            <v>0</v>
          </cell>
          <cell r="AA259">
            <v>395143.19</v>
          </cell>
        </row>
        <row r="260">
          <cell r="B260" t="str">
            <v>2RP</v>
          </cell>
          <cell r="C260" t="str">
            <v>SMALL CAP VALUE M</v>
          </cell>
          <cell r="D260" t="str">
            <v>04-3453122</v>
          </cell>
          <cell r="P260">
            <v>0</v>
          </cell>
          <cell r="Q260">
            <v>0</v>
          </cell>
          <cell r="R260">
            <v>0</v>
          </cell>
          <cell r="S260">
            <v>0</v>
          </cell>
          <cell r="T260">
            <v>0</v>
          </cell>
          <cell r="U260" t="str">
            <v> </v>
          </cell>
          <cell r="V260">
            <v>0</v>
          </cell>
          <cell r="W260">
            <v>1225548.54</v>
          </cell>
          <cell r="Y260" t="str">
            <v> </v>
          </cell>
          <cell r="Z260">
            <v>0</v>
          </cell>
          <cell r="AA260">
            <v>69083.48</v>
          </cell>
        </row>
        <row r="261">
          <cell r="B261" t="str">
            <v>2TY</v>
          </cell>
          <cell r="C261" t="str">
            <v>SMALL CAP VALUE Y</v>
          </cell>
          <cell r="D261" t="str">
            <v>04-3453122</v>
          </cell>
          <cell r="P261">
            <v>263289.54</v>
          </cell>
          <cell r="Q261">
            <v>263289.54</v>
          </cell>
          <cell r="R261">
            <v>263291.68</v>
          </cell>
          <cell r="S261">
            <v>263291.68</v>
          </cell>
          <cell r="T261">
            <v>0</v>
          </cell>
          <cell r="U261" t="str">
            <v> </v>
          </cell>
          <cell r="V261">
            <v>0</v>
          </cell>
          <cell r="W261">
            <v>7726505.9</v>
          </cell>
          <cell r="Y261" t="str">
            <v> </v>
          </cell>
          <cell r="Z261">
            <v>0</v>
          </cell>
          <cell r="AA261">
            <v>435538.71</v>
          </cell>
        </row>
        <row r="262">
          <cell r="B262" t="str">
            <v>2MF</v>
          </cell>
          <cell r="C262" t="str">
            <v>TOTAL FUND</v>
          </cell>
          <cell r="Q262">
            <v>1897395.28</v>
          </cell>
          <cell r="R262">
            <v>1901339.13</v>
          </cell>
          <cell r="S262">
            <v>1901339.13</v>
          </cell>
          <cell r="T262">
            <v>0</v>
          </cell>
          <cell r="V262">
            <v>0</v>
          </cell>
          <cell r="W262">
            <v>128439282.97000001</v>
          </cell>
          <cell r="Y262" t="str">
            <v> </v>
          </cell>
          <cell r="Z262">
            <v>0</v>
          </cell>
          <cell r="AA262">
            <v>7240048.0200000005</v>
          </cell>
        </row>
        <row r="264">
          <cell r="C264" t="str">
            <v>TECHNOLOGY </v>
          </cell>
          <cell r="D264" t="str">
            <v>04-3511091</v>
          </cell>
          <cell r="P264" t="str">
            <v> </v>
          </cell>
          <cell r="Q264">
            <v>0</v>
          </cell>
          <cell r="R264">
            <v>0</v>
          </cell>
          <cell r="S264">
            <v>0</v>
          </cell>
          <cell r="T264">
            <v>0</v>
          </cell>
          <cell r="V264">
            <v>0</v>
          </cell>
          <cell r="W264">
            <v>0</v>
          </cell>
          <cell r="Y264" t="str">
            <v> </v>
          </cell>
          <cell r="Z264">
            <v>0</v>
          </cell>
          <cell r="AA264">
            <v>0</v>
          </cell>
        </row>
        <row r="265">
          <cell r="B265" t="str">
            <v>2SH</v>
          </cell>
          <cell r="C265" t="str">
            <v>TECHNOLOGY B</v>
          </cell>
          <cell r="D265" t="str">
            <v>04-3511091</v>
          </cell>
          <cell r="P265" t="str">
            <v> </v>
          </cell>
          <cell r="Q265">
            <v>0</v>
          </cell>
          <cell r="R265">
            <v>0</v>
          </cell>
          <cell r="S265">
            <v>0</v>
          </cell>
          <cell r="T265">
            <v>0</v>
          </cell>
          <cell r="V265">
            <v>0</v>
          </cell>
          <cell r="W265">
            <v>0</v>
          </cell>
          <cell r="Y265" t="str">
            <v> </v>
          </cell>
          <cell r="Z265">
            <v>0</v>
          </cell>
          <cell r="AA265">
            <v>0</v>
          </cell>
        </row>
        <row r="266">
          <cell r="B266" t="str">
            <v>2SI</v>
          </cell>
          <cell r="C266" t="str">
            <v>TECHNOLOGY C</v>
          </cell>
          <cell r="D266" t="str">
            <v>04-3511091</v>
          </cell>
          <cell r="P266" t="str">
            <v> </v>
          </cell>
          <cell r="Q266">
            <v>0</v>
          </cell>
          <cell r="R266">
            <v>0</v>
          </cell>
          <cell r="S266">
            <v>0</v>
          </cell>
          <cell r="T266">
            <v>0</v>
          </cell>
          <cell r="V266">
            <v>0</v>
          </cell>
          <cell r="W266">
            <v>0</v>
          </cell>
          <cell r="Y266" t="str">
            <v> </v>
          </cell>
          <cell r="Z266">
            <v>0</v>
          </cell>
          <cell r="AA266">
            <v>0</v>
          </cell>
        </row>
        <row r="267">
          <cell r="B267" t="str">
            <v>2SJ</v>
          </cell>
          <cell r="C267" t="str">
            <v>TECHNOLOGY M</v>
          </cell>
          <cell r="D267" t="str">
            <v>04-3511091</v>
          </cell>
          <cell r="P267" t="str">
            <v> </v>
          </cell>
          <cell r="Q267">
            <v>0</v>
          </cell>
          <cell r="R267">
            <v>0</v>
          </cell>
          <cell r="S267">
            <v>0</v>
          </cell>
          <cell r="T267">
            <v>0</v>
          </cell>
          <cell r="U267" t="str">
            <v> </v>
          </cell>
          <cell r="V267">
            <v>0</v>
          </cell>
          <cell r="W267">
            <v>0</v>
          </cell>
          <cell r="Y267" t="str">
            <v> </v>
          </cell>
          <cell r="Z267">
            <v>0</v>
          </cell>
          <cell r="AA267">
            <v>0</v>
          </cell>
        </row>
        <row r="268">
          <cell r="B268" t="str">
            <v>2SG</v>
          </cell>
          <cell r="C268" t="str">
            <v>TOTAL FUND</v>
          </cell>
          <cell r="Q268">
            <v>0</v>
          </cell>
          <cell r="R268">
            <v>0</v>
          </cell>
          <cell r="S268">
            <v>0</v>
          </cell>
          <cell r="T268">
            <v>0</v>
          </cell>
          <cell r="V268">
            <v>0</v>
          </cell>
          <cell r="W268">
            <v>0</v>
          </cell>
          <cell r="Z268">
            <v>0</v>
          </cell>
          <cell r="AA268">
            <v>0</v>
          </cell>
        </row>
        <row r="270">
          <cell r="B270" t="str">
            <v>2SL</v>
          </cell>
          <cell r="C270" t="str">
            <v>INTERNATIONAL 2000</v>
          </cell>
          <cell r="D270" t="str">
            <v>04-3511092</v>
          </cell>
          <cell r="P270" t="str">
            <v> </v>
          </cell>
          <cell r="Q270">
            <v>0</v>
          </cell>
          <cell r="R270">
            <v>0</v>
          </cell>
          <cell r="S270">
            <v>0</v>
          </cell>
          <cell r="T270">
            <v>0</v>
          </cell>
          <cell r="U270" t="str">
            <v> </v>
          </cell>
          <cell r="V270">
            <v>0</v>
          </cell>
          <cell r="W270">
            <v>0</v>
          </cell>
          <cell r="Y270" t="str">
            <v> </v>
          </cell>
          <cell r="Z270">
            <v>0</v>
          </cell>
          <cell r="AA270">
            <v>0</v>
          </cell>
        </row>
        <row r="272">
          <cell r="B272" t="str">
            <v>2SX</v>
          </cell>
          <cell r="C272" t="str">
            <v>EQUITY FUND 2000</v>
          </cell>
          <cell r="D272" t="str">
            <v>04-3523951</v>
          </cell>
          <cell r="P272" t="str">
            <v> </v>
          </cell>
          <cell r="Q272">
            <v>0</v>
          </cell>
          <cell r="R272">
            <v>0</v>
          </cell>
          <cell r="S272">
            <v>0</v>
          </cell>
          <cell r="T272">
            <v>0</v>
          </cell>
          <cell r="U272" t="str">
            <v> </v>
          </cell>
          <cell r="V272">
            <v>0</v>
          </cell>
          <cell r="W272">
            <v>0</v>
          </cell>
          <cell r="Y272" t="str">
            <v> </v>
          </cell>
          <cell r="Z272">
            <v>0</v>
          </cell>
          <cell r="AA272">
            <v>0</v>
          </cell>
        </row>
        <row r="274">
          <cell r="B274" t="str">
            <v>2UM</v>
          </cell>
          <cell r="C274" t="str">
            <v>FINANCIAL SERVICES </v>
          </cell>
          <cell r="D274" t="str">
            <v>04-3536183</v>
          </cell>
          <cell r="P274" t="str">
            <v> </v>
          </cell>
          <cell r="Q274">
            <v>0</v>
          </cell>
          <cell r="R274">
            <v>0</v>
          </cell>
          <cell r="S274">
            <v>0</v>
          </cell>
          <cell r="T274">
            <v>0</v>
          </cell>
          <cell r="U274" t="str">
            <v> </v>
          </cell>
          <cell r="V274">
            <v>0</v>
          </cell>
          <cell r="W274">
            <v>0</v>
          </cell>
          <cell r="Y274" t="str">
            <v> </v>
          </cell>
          <cell r="Z274">
            <v>0</v>
          </cell>
          <cell r="AA274">
            <v>0</v>
          </cell>
        </row>
        <row r="276">
          <cell r="B276" t="str">
            <v>2UB</v>
          </cell>
          <cell r="C276" t="str">
            <v>INTERNATIONAL CORE </v>
          </cell>
          <cell r="D276" t="str">
            <v>04-3536186</v>
          </cell>
          <cell r="P276" t="str">
            <v> </v>
          </cell>
          <cell r="Q276">
            <v>0</v>
          </cell>
          <cell r="R276">
            <v>0</v>
          </cell>
          <cell r="S276">
            <v>0</v>
          </cell>
          <cell r="T276">
            <v>0</v>
          </cell>
          <cell r="U276" t="str">
            <v> </v>
          </cell>
          <cell r="V276">
            <v>0</v>
          </cell>
          <cell r="W276">
            <v>0</v>
          </cell>
          <cell r="Y276" t="str">
            <v> </v>
          </cell>
          <cell r="Z276">
            <v>0</v>
          </cell>
          <cell r="AA276">
            <v>0</v>
          </cell>
        </row>
        <row r="277">
          <cell r="U277" t="str">
            <v> </v>
          </cell>
        </row>
        <row r="278">
          <cell r="B278" t="str">
            <v>2UC</v>
          </cell>
          <cell r="C278" t="str">
            <v>INTERNATIONAL LG. CAP GROWTH</v>
          </cell>
          <cell r="D278" t="str">
            <v>04-3536187</v>
          </cell>
          <cell r="P278" t="str">
            <v> </v>
          </cell>
          <cell r="Q278">
            <v>0</v>
          </cell>
          <cell r="R278">
            <v>0</v>
          </cell>
          <cell r="S278">
            <v>0</v>
          </cell>
          <cell r="T278">
            <v>0</v>
          </cell>
          <cell r="U278" t="str">
            <v> </v>
          </cell>
          <cell r="V278">
            <v>0</v>
          </cell>
          <cell r="W278">
            <v>0</v>
          </cell>
          <cell r="Y278" t="str">
            <v> </v>
          </cell>
          <cell r="Z278">
            <v>0</v>
          </cell>
          <cell r="AA278">
            <v>0</v>
          </cell>
        </row>
        <row r="279">
          <cell r="U279" t="str">
            <v> </v>
          </cell>
        </row>
        <row r="280">
          <cell r="B280" t="str">
            <v>2UD</v>
          </cell>
          <cell r="C280" t="str">
            <v>MID-CAP 2000</v>
          </cell>
          <cell r="D280" t="str">
            <v>04-3536188</v>
          </cell>
          <cell r="P280" t="str">
            <v> </v>
          </cell>
          <cell r="Q280">
            <v>0</v>
          </cell>
          <cell r="R280">
            <v>0</v>
          </cell>
          <cell r="S280">
            <v>0</v>
          </cell>
          <cell r="T280">
            <v>0</v>
          </cell>
          <cell r="U280" t="str">
            <v> </v>
          </cell>
          <cell r="V280">
            <v>0</v>
          </cell>
          <cell r="W280">
            <v>0</v>
          </cell>
          <cell r="Y280" t="str">
            <v> </v>
          </cell>
          <cell r="Z280">
            <v>0</v>
          </cell>
          <cell r="AA280">
            <v>0</v>
          </cell>
        </row>
        <row r="282">
          <cell r="C282" t="str">
            <v>GEORGE PUTNAM</v>
          </cell>
          <cell r="D282" t="str">
            <v>04-6013677</v>
          </cell>
          <cell r="F282">
            <v>17894547.41</v>
          </cell>
          <cell r="I282">
            <v>17450551.91</v>
          </cell>
          <cell r="L282">
            <v>17277757.65</v>
          </cell>
          <cell r="O282">
            <v>32391569.09</v>
          </cell>
          <cell r="P282" t="str">
            <v> </v>
          </cell>
          <cell r="Q282">
            <v>85014426.06</v>
          </cell>
          <cell r="R282">
            <v>85122095.87</v>
          </cell>
          <cell r="S282">
            <v>85122095.87</v>
          </cell>
          <cell r="T282">
            <v>0</v>
          </cell>
          <cell r="U282">
            <v>209486936.5074</v>
          </cell>
          <cell r="V282">
            <v>209486936.5074</v>
          </cell>
          <cell r="W282">
            <v>209661411.25</v>
          </cell>
          <cell r="Y282">
            <v>49138911.0326</v>
          </cell>
          <cell r="Z282">
            <v>49138911.0326</v>
          </cell>
          <cell r="AA282">
            <v>49123567.91</v>
          </cell>
        </row>
        <row r="283">
          <cell r="B283" t="str">
            <v>880</v>
          </cell>
          <cell r="C283" t="str">
            <v>GEORGE PUTNAM B</v>
          </cell>
          <cell r="D283" t="str">
            <v>04-6013677</v>
          </cell>
          <cell r="F283">
            <v>2759474.81</v>
          </cell>
          <cell r="I283">
            <v>2422970.5</v>
          </cell>
          <cell r="L283">
            <v>2062740.59</v>
          </cell>
          <cell r="O283">
            <v>4579334.67</v>
          </cell>
          <cell r="P283" t="str">
            <v> </v>
          </cell>
          <cell r="Q283">
            <v>11824520.57</v>
          </cell>
          <cell r="R283">
            <v>11908635.56</v>
          </cell>
          <cell r="S283">
            <v>11908635.56</v>
          </cell>
          <cell r="T283">
            <v>0</v>
          </cell>
          <cell r="U283">
            <v>36924004.6128</v>
          </cell>
          <cell r="V283">
            <v>36924004.6128</v>
          </cell>
          <cell r="W283">
            <v>36963530.77</v>
          </cell>
          <cell r="Y283">
            <v>8661186.2672</v>
          </cell>
          <cell r="Z283">
            <v>8661186.2672</v>
          </cell>
          <cell r="AA283">
            <v>8660536.68</v>
          </cell>
        </row>
        <row r="284">
          <cell r="B284" t="str">
            <v>2NE</v>
          </cell>
          <cell r="C284" t="str">
            <v>GEORGE PUTNAM C</v>
          </cell>
          <cell r="D284" t="str">
            <v>04-6013677</v>
          </cell>
          <cell r="F284">
            <v>272545.77</v>
          </cell>
          <cell r="I284">
            <v>258716.46</v>
          </cell>
          <cell r="L284">
            <v>244700.25</v>
          </cell>
          <cell r="O284">
            <v>577378.36</v>
          </cell>
          <cell r="P284" t="str">
            <v> </v>
          </cell>
          <cell r="Q284">
            <v>1353340.8399999999</v>
          </cell>
          <cell r="R284">
            <v>1356501.48</v>
          </cell>
          <cell r="S284">
            <v>1356501.48</v>
          </cell>
          <cell r="T284">
            <v>0</v>
          </cell>
          <cell r="U284" t="str">
            <v> </v>
          </cell>
          <cell r="V284">
            <v>0</v>
          </cell>
          <cell r="W284">
            <v>4602179.59</v>
          </cell>
          <cell r="Y284" t="str">
            <v> </v>
          </cell>
          <cell r="Z284">
            <v>0</v>
          </cell>
          <cell r="AA284">
            <v>1078288.7</v>
          </cell>
        </row>
        <row r="285">
          <cell r="B285" t="str">
            <v>242</v>
          </cell>
          <cell r="C285" t="str">
            <v>GEORGE PUTNAM M</v>
          </cell>
          <cell r="D285" t="str">
            <v>04-6013677</v>
          </cell>
          <cell r="F285">
            <v>872081.87</v>
          </cell>
          <cell r="I285">
            <v>841435.26</v>
          </cell>
          <cell r="L285">
            <v>785071.34</v>
          </cell>
          <cell r="O285">
            <v>1685820.72</v>
          </cell>
          <cell r="P285" t="str">
            <v> </v>
          </cell>
          <cell r="Q285">
            <v>4184409.1899999995</v>
          </cell>
          <cell r="R285">
            <v>4186092.1</v>
          </cell>
          <cell r="S285">
            <v>4186092.1</v>
          </cell>
          <cell r="T285">
            <v>0</v>
          </cell>
          <cell r="U285" t="str">
            <v> </v>
          </cell>
          <cell r="V285">
            <v>0</v>
          </cell>
          <cell r="W285">
            <v>12458125.05</v>
          </cell>
          <cell r="Y285" t="str">
            <v> </v>
          </cell>
          <cell r="Z285">
            <v>0</v>
          </cell>
          <cell r="AA285">
            <v>2918932.55</v>
          </cell>
        </row>
        <row r="286">
          <cell r="B286" t="str">
            <v>22E</v>
          </cell>
          <cell r="C286" t="str">
            <v>GEORGE PUTNAM R</v>
          </cell>
          <cell r="D286" t="str">
            <v>04-6013677</v>
          </cell>
          <cell r="F286">
            <v>6426.06</v>
          </cell>
          <cell r="I286">
            <v>6925.11</v>
          </cell>
          <cell r="L286">
            <v>7672.13</v>
          </cell>
          <cell r="O286">
            <v>16109.25</v>
          </cell>
          <cell r="P286" t="str">
            <v> </v>
          </cell>
          <cell r="Q286">
            <v>37132.55</v>
          </cell>
          <cell r="R286">
            <v>37185.52</v>
          </cell>
          <cell r="S286">
            <v>37185.52</v>
          </cell>
          <cell r="T286">
            <v>0</v>
          </cell>
          <cell r="U286" t="str">
            <v> </v>
          </cell>
          <cell r="V286">
            <v>0</v>
          </cell>
          <cell r="W286">
            <v>110902.82</v>
          </cell>
          <cell r="Y286" t="str">
            <v> </v>
          </cell>
          <cell r="Z286">
            <v>0</v>
          </cell>
          <cell r="AA286">
            <v>25984.52</v>
          </cell>
        </row>
        <row r="287">
          <cell r="B287" t="str">
            <v>505</v>
          </cell>
          <cell r="C287" t="str">
            <v>GEORGE PUTNAM Y</v>
          </cell>
          <cell r="D287" t="str">
            <v>04-6013677</v>
          </cell>
          <cell r="F287">
            <v>3199642.11</v>
          </cell>
          <cell r="I287">
            <v>3240071.11</v>
          </cell>
          <cell r="L287">
            <v>3013839.15</v>
          </cell>
          <cell r="O287">
            <v>5501527.4</v>
          </cell>
          <cell r="P287" t="str">
            <v> </v>
          </cell>
          <cell r="Q287">
            <v>14955079.77</v>
          </cell>
          <cell r="R287">
            <v>14957095.41</v>
          </cell>
          <cell r="S287">
            <v>14957095.41</v>
          </cell>
          <cell r="T287">
            <v>0</v>
          </cell>
          <cell r="U287">
            <v>33487312.515300006</v>
          </cell>
          <cell r="V287">
            <v>33487312.515300006</v>
          </cell>
          <cell r="W287">
            <v>33497980.32</v>
          </cell>
          <cell r="Y287">
            <v>7855048.614700001</v>
          </cell>
          <cell r="Z287">
            <v>7855048.614700001</v>
          </cell>
          <cell r="AA287">
            <v>7848560.62</v>
          </cell>
        </row>
        <row r="288">
          <cell r="B288" t="str">
            <v>001</v>
          </cell>
          <cell r="C288" t="str">
            <v>TOTAL FUND</v>
          </cell>
          <cell r="Q288">
            <v>117368908.97999999</v>
          </cell>
          <cell r="R288">
            <v>117567605.94</v>
          </cell>
          <cell r="S288">
            <v>117567605.94</v>
          </cell>
          <cell r="T288">
            <v>0</v>
          </cell>
          <cell r="V288">
            <v>279898253.6355</v>
          </cell>
          <cell r="W288">
            <v>297294129.8</v>
          </cell>
          <cell r="Y288" t="str">
            <v> </v>
          </cell>
          <cell r="Z288">
            <v>65655145.9145</v>
          </cell>
          <cell r="AA288">
            <v>69655870.98</v>
          </cell>
        </row>
        <row r="290">
          <cell r="C290" t="str">
            <v>GROWTH &amp; INCOME</v>
          </cell>
          <cell r="D290" t="str">
            <v>04-6013678</v>
          </cell>
          <cell r="G290">
            <v>32179180.31</v>
          </cell>
          <cell r="J290">
            <v>31481677.7</v>
          </cell>
          <cell r="M290">
            <v>30628143.31</v>
          </cell>
          <cell r="P290">
            <v>29641746.95</v>
          </cell>
          <cell r="Q290">
            <v>123930748.27</v>
          </cell>
          <cell r="R290">
            <v>124065787.19</v>
          </cell>
          <cell r="S290">
            <v>124065787.19</v>
          </cell>
          <cell r="T290">
            <v>0</v>
          </cell>
          <cell r="U290">
            <v>1306504604.1188</v>
          </cell>
          <cell r="V290">
            <v>1306504604.1188</v>
          </cell>
          <cell r="W290">
            <v>1312772332.83</v>
          </cell>
          <cell r="Y290">
            <v>83393910.9012</v>
          </cell>
          <cell r="Z290">
            <v>83393910.9012</v>
          </cell>
          <cell r="AA290">
            <v>78777132.71</v>
          </cell>
        </row>
        <row r="291">
          <cell r="B291" t="str">
            <v>881</v>
          </cell>
          <cell r="C291" t="str">
            <v>GROWTH &amp; INCOME B</v>
          </cell>
          <cell r="D291" t="str">
            <v>04-6013678</v>
          </cell>
          <cell r="G291">
            <v>1532834.61</v>
          </cell>
          <cell r="J291">
            <v>1215037.93</v>
          </cell>
          <cell r="M291">
            <v>1140065.51</v>
          </cell>
          <cell r="P291">
            <v>1098426.84</v>
          </cell>
          <cell r="Q291">
            <v>4986364.89</v>
          </cell>
          <cell r="R291">
            <v>4993998.75</v>
          </cell>
          <cell r="S291">
            <v>4993998.75</v>
          </cell>
          <cell r="T291">
            <v>0</v>
          </cell>
          <cell r="U291">
            <v>177524638.04479998</v>
          </cell>
          <cell r="V291">
            <v>177524638.04479998</v>
          </cell>
          <cell r="W291">
            <v>178407236.74</v>
          </cell>
          <cell r="Y291">
            <v>11331359.8752</v>
          </cell>
          <cell r="Z291">
            <v>11331359.8752</v>
          </cell>
          <cell r="AA291">
            <v>10705899.54</v>
          </cell>
        </row>
        <row r="292">
          <cell r="B292" t="str">
            <v>2NF</v>
          </cell>
          <cell r="C292" t="str">
            <v>GROWTH &amp; INCOME C</v>
          </cell>
          <cell r="D292" t="str">
            <v>04-6013678</v>
          </cell>
          <cell r="G292">
            <v>78440.95</v>
          </cell>
          <cell r="J292">
            <v>75450.52</v>
          </cell>
          <cell r="M292">
            <v>71491.56</v>
          </cell>
          <cell r="P292">
            <v>68624.44</v>
          </cell>
          <cell r="Q292">
            <v>294007.47</v>
          </cell>
          <cell r="R292">
            <v>294296.57</v>
          </cell>
          <cell r="S292">
            <v>294296.57</v>
          </cell>
          <cell r="T292">
            <v>0</v>
          </cell>
          <cell r="U292" t="str">
            <v> </v>
          </cell>
          <cell r="V292">
            <v>0</v>
          </cell>
          <cell r="W292">
            <v>10444582.84</v>
          </cell>
          <cell r="Y292" t="str">
            <v> </v>
          </cell>
          <cell r="Z292">
            <v>0</v>
          </cell>
          <cell r="AA292">
            <v>626761.31</v>
          </cell>
        </row>
        <row r="293">
          <cell r="B293" t="str">
            <v>427</v>
          </cell>
          <cell r="C293" t="str">
            <v>GROWTH &amp; INCOME M</v>
          </cell>
          <cell r="D293" t="str">
            <v>04-6013678</v>
          </cell>
          <cell r="G293">
            <v>163507.41</v>
          </cell>
          <cell r="J293">
            <v>154979.75</v>
          </cell>
          <cell r="M293">
            <v>150545.43</v>
          </cell>
          <cell r="P293">
            <v>142968.95</v>
          </cell>
          <cell r="Q293">
            <v>612001.54</v>
          </cell>
          <cell r="R293">
            <v>612876.63</v>
          </cell>
          <cell r="S293">
            <v>612876.63</v>
          </cell>
          <cell r="T293">
            <v>0</v>
          </cell>
          <cell r="U293">
            <v>11951490.3348</v>
          </cell>
          <cell r="V293">
            <v>11951490.3348</v>
          </cell>
          <cell r="W293">
            <v>12010623.85</v>
          </cell>
          <cell r="Y293">
            <v>762861.0852</v>
          </cell>
          <cell r="Z293">
            <v>762861.0852</v>
          </cell>
          <cell r="AA293">
            <v>720736.14</v>
          </cell>
        </row>
        <row r="294">
          <cell r="B294" t="str">
            <v>22H</v>
          </cell>
          <cell r="C294" t="str">
            <v>GROWTH &amp; INCOME R</v>
          </cell>
          <cell r="D294" t="str">
            <v>04-6013678</v>
          </cell>
          <cell r="G294">
            <v>2014.65</v>
          </cell>
          <cell r="J294">
            <v>2035.56</v>
          </cell>
          <cell r="M294">
            <v>2573.37</v>
          </cell>
          <cell r="P294">
            <v>2503.14</v>
          </cell>
          <cell r="Q294">
            <v>9126.72</v>
          </cell>
          <cell r="R294">
            <v>9126.84</v>
          </cell>
          <cell r="S294">
            <v>9126.84</v>
          </cell>
          <cell r="T294">
            <v>0</v>
          </cell>
          <cell r="U294" t="str">
            <v> </v>
          </cell>
          <cell r="V294">
            <v>0</v>
          </cell>
          <cell r="W294">
            <v>141630.95</v>
          </cell>
          <cell r="Y294" t="str">
            <v> </v>
          </cell>
          <cell r="Z294">
            <v>0</v>
          </cell>
          <cell r="AA294">
            <v>8499.02</v>
          </cell>
        </row>
        <row r="295">
          <cell r="B295" t="str">
            <v>511</v>
          </cell>
          <cell r="C295" t="str">
            <v>GROWTH &amp; INCOME Y</v>
          </cell>
          <cell r="D295" t="str">
            <v>04-6013678</v>
          </cell>
          <cell r="G295">
            <v>4378033.62</v>
          </cell>
          <cell r="J295">
            <v>4189390.47</v>
          </cell>
          <cell r="M295">
            <v>4193231.1</v>
          </cell>
          <cell r="P295">
            <v>4092783.13</v>
          </cell>
          <cell r="Q295">
            <v>16853438.32</v>
          </cell>
          <cell r="R295">
            <v>16854109.83</v>
          </cell>
          <cell r="S295">
            <v>16854109.83</v>
          </cell>
          <cell r="T295">
            <v>0</v>
          </cell>
          <cell r="U295">
            <v>145911329.7378</v>
          </cell>
          <cell r="V295">
            <v>145911329.7378</v>
          </cell>
          <cell r="W295">
            <v>146443421.35</v>
          </cell>
          <cell r="Y295">
            <v>9313489.1322</v>
          </cell>
          <cell r="Z295">
            <v>9313489.1322</v>
          </cell>
          <cell r="AA295">
            <v>8787809.1</v>
          </cell>
        </row>
        <row r="296">
          <cell r="B296" t="str">
            <v>002</v>
          </cell>
          <cell r="C296" t="str">
            <v>TOTAL FUND</v>
          </cell>
          <cell r="Q296">
            <v>146685687.21</v>
          </cell>
          <cell r="R296">
            <v>146830195.81</v>
          </cell>
          <cell r="S296">
            <v>146830195.81</v>
          </cell>
          <cell r="T296">
            <v>0</v>
          </cell>
          <cell r="U296" t="str">
            <v> </v>
          </cell>
          <cell r="V296">
            <v>1641892062.2361999</v>
          </cell>
          <cell r="W296">
            <v>1660219828.5599997</v>
          </cell>
          <cell r="Y296" t="str">
            <v> </v>
          </cell>
          <cell r="Z296">
            <v>104801620.9938</v>
          </cell>
          <cell r="AA296">
            <v>99626837.82</v>
          </cell>
        </row>
        <row r="298">
          <cell r="C298" t="str">
            <v>INCOME</v>
          </cell>
          <cell r="D298" t="str">
            <v>04-6013712</v>
          </cell>
          <cell r="E298">
            <v>2888968.14</v>
          </cell>
          <cell r="F298">
            <v>2854434.89</v>
          </cell>
          <cell r="G298">
            <v>2842669.81</v>
          </cell>
          <cell r="H298">
            <v>2813046.6</v>
          </cell>
          <cell r="I298">
            <v>2894588.29</v>
          </cell>
          <cell r="J298">
            <v>2874695.94</v>
          </cell>
          <cell r="K298">
            <v>2859322.58</v>
          </cell>
          <cell r="L298">
            <v>2836421.2</v>
          </cell>
          <cell r="M298">
            <v>3060051.79</v>
          </cell>
          <cell r="N298">
            <v>3046788.32</v>
          </cell>
          <cell r="O298">
            <v>3028311.68</v>
          </cell>
          <cell r="P298">
            <v>3021271.92</v>
          </cell>
          <cell r="Q298">
            <v>35020571.16</v>
          </cell>
          <cell r="R298">
            <v>35098884.62</v>
          </cell>
          <cell r="S298">
            <v>35098884.62</v>
          </cell>
          <cell r="T298">
            <v>0</v>
          </cell>
          <cell r="U298" t="str">
            <v> </v>
          </cell>
          <cell r="V298">
            <v>0</v>
          </cell>
          <cell r="W298">
            <v>0</v>
          </cell>
          <cell r="Y298" t="str">
            <v> </v>
          </cell>
          <cell r="Z298">
            <v>0</v>
          </cell>
          <cell r="AA298">
            <v>0</v>
          </cell>
        </row>
        <row r="299">
          <cell r="B299" t="str">
            <v>312</v>
          </cell>
          <cell r="C299" t="str">
            <v>INCOME B</v>
          </cell>
          <cell r="D299" t="str">
            <v>04-6013712</v>
          </cell>
          <cell r="E299">
            <v>607414.85</v>
          </cell>
          <cell r="F299">
            <v>555328.48</v>
          </cell>
          <cell r="G299">
            <v>575354.28</v>
          </cell>
          <cell r="H299">
            <v>556813.7</v>
          </cell>
          <cell r="I299">
            <v>525704.79</v>
          </cell>
          <cell r="J299">
            <v>540858.51</v>
          </cell>
          <cell r="K299">
            <v>524172.59</v>
          </cell>
          <cell r="L299">
            <v>476832.82</v>
          </cell>
          <cell r="M299">
            <v>536906</v>
          </cell>
          <cell r="N299">
            <v>513216.94</v>
          </cell>
          <cell r="O299">
            <v>497121.88</v>
          </cell>
          <cell r="P299">
            <v>483972.9</v>
          </cell>
          <cell r="Q299">
            <v>6393697.740000001</v>
          </cell>
          <cell r="R299">
            <v>6444420.39</v>
          </cell>
          <cell r="S299">
            <v>6444420.39</v>
          </cell>
          <cell r="T299">
            <v>0</v>
          </cell>
          <cell r="U299" t="str">
            <v> </v>
          </cell>
          <cell r="V299">
            <v>0</v>
          </cell>
          <cell r="W299">
            <v>0</v>
          </cell>
          <cell r="Y299" t="str">
            <v> </v>
          </cell>
          <cell r="Z299">
            <v>0</v>
          </cell>
          <cell r="AA299">
            <v>0</v>
          </cell>
        </row>
        <row r="300">
          <cell r="B300" t="str">
            <v>2MT</v>
          </cell>
          <cell r="C300" t="str">
            <v>INCOME C</v>
          </cell>
          <cell r="D300" t="str">
            <v>04-6013712</v>
          </cell>
          <cell r="E300">
            <v>69288.76</v>
          </cell>
          <cell r="F300">
            <v>63312.25</v>
          </cell>
          <cell r="G300">
            <v>65528.81</v>
          </cell>
          <cell r="H300">
            <v>64712.17</v>
          </cell>
          <cell r="I300">
            <v>63650.87</v>
          </cell>
          <cell r="J300">
            <v>66158.96</v>
          </cell>
          <cell r="K300">
            <v>65740.54</v>
          </cell>
          <cell r="L300">
            <v>65262.28</v>
          </cell>
          <cell r="M300">
            <v>71439.88</v>
          </cell>
          <cell r="N300">
            <v>70886.59</v>
          </cell>
          <cell r="O300">
            <v>70295.34</v>
          </cell>
          <cell r="P300">
            <v>70008.53</v>
          </cell>
          <cell r="Q300">
            <v>806284.98</v>
          </cell>
          <cell r="R300">
            <v>808787.94</v>
          </cell>
          <cell r="S300">
            <v>808787.94</v>
          </cell>
          <cell r="T300">
            <v>0</v>
          </cell>
          <cell r="U300" t="str">
            <v> </v>
          </cell>
          <cell r="V300">
            <v>0</v>
          </cell>
          <cell r="W300">
            <v>0</v>
          </cell>
          <cell r="Y300" t="str">
            <v> </v>
          </cell>
          <cell r="Z300">
            <v>0</v>
          </cell>
          <cell r="AA300">
            <v>0</v>
          </cell>
        </row>
        <row r="301">
          <cell r="B301" t="str">
            <v>510</v>
          </cell>
          <cell r="C301" t="str">
            <v>INCOME M</v>
          </cell>
          <cell r="D301" t="str">
            <v>04-6013712</v>
          </cell>
          <cell r="E301">
            <v>1323895.35</v>
          </cell>
          <cell r="F301">
            <v>1243688.61</v>
          </cell>
          <cell r="G301">
            <v>1284108.28</v>
          </cell>
          <cell r="H301">
            <v>1264856.16</v>
          </cell>
          <cell r="I301">
            <v>1301099.95</v>
          </cell>
          <cell r="J301">
            <v>1281411.45</v>
          </cell>
          <cell r="K301">
            <v>1256861.22</v>
          </cell>
          <cell r="L301">
            <v>1226817.62</v>
          </cell>
          <cell r="M301">
            <v>1301859.93</v>
          </cell>
          <cell r="N301">
            <v>1264777.67</v>
          </cell>
          <cell r="O301">
            <v>1236640.47</v>
          </cell>
          <cell r="P301">
            <v>1213000.86</v>
          </cell>
          <cell r="Q301">
            <v>15199017.57</v>
          </cell>
          <cell r="R301">
            <v>15200685.61</v>
          </cell>
          <cell r="S301">
            <v>15200685.61</v>
          </cell>
          <cell r="T301">
            <v>0</v>
          </cell>
          <cell r="U301" t="str">
            <v> </v>
          </cell>
          <cell r="V301">
            <v>0</v>
          </cell>
          <cell r="W301">
            <v>0</v>
          </cell>
          <cell r="Y301" t="str">
            <v> </v>
          </cell>
          <cell r="Z301">
            <v>0</v>
          </cell>
          <cell r="AA301">
            <v>0</v>
          </cell>
        </row>
        <row r="302">
          <cell r="B302" t="str">
            <v>21S</v>
          </cell>
          <cell r="C302" t="str">
            <v>INCOME R</v>
          </cell>
          <cell r="D302" t="str">
            <v>04-6013712</v>
          </cell>
          <cell r="E302">
            <v>1422.62</v>
          </cell>
          <cell r="F302">
            <v>1552.69</v>
          </cell>
          <cell r="G302">
            <v>1642.29</v>
          </cell>
          <cell r="H302">
            <v>1765.59</v>
          </cell>
          <cell r="I302">
            <v>1980.19</v>
          </cell>
          <cell r="J302">
            <v>2068.72</v>
          </cell>
          <cell r="K302">
            <v>2126.9</v>
          </cell>
          <cell r="L302">
            <v>2375.39</v>
          </cell>
          <cell r="M302">
            <v>2652.53</v>
          </cell>
          <cell r="N302">
            <v>2709.83</v>
          </cell>
          <cell r="O302">
            <v>2792.04</v>
          </cell>
          <cell r="P302">
            <v>2895.84</v>
          </cell>
          <cell r="Q302">
            <v>25984.63</v>
          </cell>
          <cell r="R302">
            <v>26018.98</v>
          </cell>
          <cell r="S302">
            <v>26018.98</v>
          </cell>
          <cell r="T302">
            <v>0</v>
          </cell>
          <cell r="U302" t="str">
            <v> </v>
          </cell>
          <cell r="V302">
            <v>0</v>
          </cell>
          <cell r="W302">
            <v>0</v>
          </cell>
          <cell r="Y302" t="str">
            <v> </v>
          </cell>
          <cell r="Z302">
            <v>0</v>
          </cell>
          <cell r="AA302">
            <v>0</v>
          </cell>
        </row>
        <row r="303">
          <cell r="B303" t="str">
            <v>514</v>
          </cell>
          <cell r="C303" t="str">
            <v>INCOME Y</v>
          </cell>
          <cell r="D303" t="str">
            <v>04-6013712</v>
          </cell>
          <cell r="E303">
            <v>3763125.77</v>
          </cell>
          <cell r="F303">
            <v>4089137.37</v>
          </cell>
          <cell r="G303">
            <v>3969257.13</v>
          </cell>
          <cell r="H303">
            <v>4007590.69</v>
          </cell>
          <cell r="I303">
            <v>4482905.99</v>
          </cell>
          <cell r="J303">
            <v>4350267.5</v>
          </cell>
          <cell r="K303">
            <v>4365801.26</v>
          </cell>
          <cell r="L303">
            <v>4408137.71</v>
          </cell>
          <cell r="M303">
            <v>4526252.04</v>
          </cell>
          <cell r="N303">
            <v>4556928.09</v>
          </cell>
          <cell r="O303">
            <v>4754057.26</v>
          </cell>
          <cell r="P303">
            <v>4774009.48</v>
          </cell>
          <cell r="Q303">
            <v>52047470.28999999</v>
          </cell>
          <cell r="R303">
            <v>52048172.7</v>
          </cell>
          <cell r="S303">
            <v>52048172.7</v>
          </cell>
          <cell r="T303">
            <v>0</v>
          </cell>
          <cell r="U303" t="str">
            <v> </v>
          </cell>
          <cell r="V303">
            <v>0</v>
          </cell>
          <cell r="W303">
            <v>0</v>
          </cell>
          <cell r="Y303" t="str">
            <v> </v>
          </cell>
          <cell r="Z303">
            <v>0</v>
          </cell>
          <cell r="AA303">
            <v>0</v>
          </cell>
        </row>
        <row r="304">
          <cell r="B304" t="str">
            <v>004</v>
          </cell>
          <cell r="C304" t="str">
            <v>TOTAL FUND</v>
          </cell>
          <cell r="Q304">
            <v>109493026.36999999</v>
          </cell>
          <cell r="R304">
            <v>109626970.24</v>
          </cell>
          <cell r="S304">
            <v>109626970.24</v>
          </cell>
          <cell r="T304">
            <v>0</v>
          </cell>
          <cell r="V304">
            <v>0</v>
          </cell>
          <cell r="W304">
            <v>0</v>
          </cell>
          <cell r="Z304">
            <v>0</v>
          </cell>
          <cell r="AA304">
            <v>0</v>
          </cell>
        </row>
        <row r="306">
          <cell r="C306" t="str">
            <v>GLOBAL EQUITY</v>
          </cell>
          <cell r="D306" t="str">
            <v>04-6145734</v>
          </cell>
          <cell r="P306">
            <v>26981493.45</v>
          </cell>
          <cell r="Q306">
            <v>26981493.45</v>
          </cell>
          <cell r="R306">
            <v>27017835.1</v>
          </cell>
          <cell r="S306">
            <v>27017835.1</v>
          </cell>
          <cell r="T306">
            <v>0</v>
          </cell>
          <cell r="U306" t="str">
            <v> </v>
          </cell>
          <cell r="V306">
            <v>0</v>
          </cell>
          <cell r="W306">
            <v>0</v>
          </cell>
          <cell r="Y306" t="str">
            <v> </v>
          </cell>
          <cell r="Z306">
            <v>0</v>
          </cell>
          <cell r="AA306">
            <v>0</v>
          </cell>
        </row>
        <row r="307">
          <cell r="B307" t="str">
            <v>882</v>
          </cell>
          <cell r="C307" t="str">
            <v>GLOBAL EQUITY B</v>
          </cell>
          <cell r="D307" t="str">
            <v>04-6145734</v>
          </cell>
          <cell r="P307">
            <v>2848666.31</v>
          </cell>
          <cell r="Q307">
            <v>2848666.31</v>
          </cell>
          <cell r="R307">
            <v>2853537.22</v>
          </cell>
          <cell r="S307">
            <v>2853537.22</v>
          </cell>
          <cell r="T307">
            <v>0</v>
          </cell>
          <cell r="U307" t="str">
            <v> </v>
          </cell>
          <cell r="V307">
            <v>0</v>
          </cell>
          <cell r="W307">
            <v>0</v>
          </cell>
          <cell r="Y307" t="str">
            <v> </v>
          </cell>
          <cell r="Z307">
            <v>0</v>
          </cell>
          <cell r="AA307">
            <v>0</v>
          </cell>
        </row>
        <row r="308">
          <cell r="B308" t="str">
            <v>2LT</v>
          </cell>
          <cell r="C308" t="str">
            <v>GLOBAL EQUITY C</v>
          </cell>
          <cell r="D308" t="str">
            <v>04-6145734</v>
          </cell>
          <cell r="P308">
            <v>313532.34</v>
          </cell>
          <cell r="Q308">
            <v>313532.34</v>
          </cell>
          <cell r="R308">
            <v>314233.58</v>
          </cell>
          <cell r="S308">
            <v>314233.58</v>
          </cell>
          <cell r="T308">
            <v>0</v>
          </cell>
          <cell r="U308" t="str">
            <v> </v>
          </cell>
          <cell r="V308">
            <v>0</v>
          </cell>
          <cell r="W308">
            <v>0</v>
          </cell>
          <cell r="Y308" t="str">
            <v> </v>
          </cell>
          <cell r="Z308">
            <v>0</v>
          </cell>
          <cell r="AA308">
            <v>0</v>
          </cell>
        </row>
        <row r="309">
          <cell r="B309" t="str">
            <v>907</v>
          </cell>
          <cell r="C309" t="str">
            <v>GLOBAL EQUITY M</v>
          </cell>
          <cell r="D309" t="str">
            <v>04-6145734</v>
          </cell>
          <cell r="P309">
            <v>364960.18</v>
          </cell>
          <cell r="Q309">
            <v>364960.18</v>
          </cell>
          <cell r="R309">
            <v>365199.54</v>
          </cell>
          <cell r="S309">
            <v>365199.54</v>
          </cell>
          <cell r="T309">
            <v>0</v>
          </cell>
          <cell r="U309" t="str">
            <v> </v>
          </cell>
          <cell r="V309">
            <v>0</v>
          </cell>
          <cell r="W309">
            <v>0</v>
          </cell>
          <cell r="Y309" t="str">
            <v> </v>
          </cell>
          <cell r="Z309">
            <v>0</v>
          </cell>
          <cell r="AA309">
            <v>0</v>
          </cell>
        </row>
        <row r="310">
          <cell r="B310" t="str">
            <v>21U</v>
          </cell>
          <cell r="C310" t="str">
            <v>GLOBAL EQUITY R</v>
          </cell>
          <cell r="D310" t="str">
            <v>04-6145734</v>
          </cell>
          <cell r="P310">
            <v>17862.17</v>
          </cell>
          <cell r="Q310">
            <v>17862.17</v>
          </cell>
          <cell r="R310">
            <v>17862.17</v>
          </cell>
          <cell r="S310">
            <v>17862.17</v>
          </cell>
          <cell r="T310">
            <v>0</v>
          </cell>
          <cell r="U310" t="str">
            <v> </v>
          </cell>
          <cell r="V310">
            <v>0</v>
          </cell>
          <cell r="W310">
            <v>0</v>
          </cell>
          <cell r="Y310" t="str">
            <v> </v>
          </cell>
          <cell r="Z310">
            <v>0</v>
          </cell>
          <cell r="AA310">
            <v>0</v>
          </cell>
        </row>
        <row r="311">
          <cell r="B311" t="str">
            <v>513</v>
          </cell>
          <cell r="C311" t="str">
            <v>GLOBAL EQUITY Y</v>
          </cell>
          <cell r="D311" t="str">
            <v>04-6145734</v>
          </cell>
          <cell r="P311">
            <v>486433.46</v>
          </cell>
          <cell r="Q311">
            <v>486433.46</v>
          </cell>
          <cell r="R311">
            <v>486433.46</v>
          </cell>
          <cell r="S311">
            <v>486433.46</v>
          </cell>
          <cell r="T311">
            <v>0</v>
          </cell>
          <cell r="U311" t="str">
            <v> </v>
          </cell>
          <cell r="V311">
            <v>0</v>
          </cell>
          <cell r="W311">
            <v>0</v>
          </cell>
          <cell r="Y311" t="str">
            <v> </v>
          </cell>
          <cell r="Z311">
            <v>0</v>
          </cell>
          <cell r="AA311">
            <v>0</v>
          </cell>
        </row>
        <row r="312">
          <cell r="B312" t="str">
            <v>005</v>
          </cell>
          <cell r="C312" t="str">
            <v>TOTAL FUND</v>
          </cell>
          <cell r="Q312">
            <v>31012947.91</v>
          </cell>
          <cell r="R312">
            <v>31055101.07</v>
          </cell>
          <cell r="S312">
            <v>31055101.07</v>
          </cell>
          <cell r="T312">
            <v>0</v>
          </cell>
          <cell r="V312">
            <v>0</v>
          </cell>
          <cell r="W312">
            <v>0</v>
          </cell>
          <cell r="Z312">
            <v>0</v>
          </cell>
          <cell r="AA312">
            <v>0</v>
          </cell>
        </row>
        <row r="314">
          <cell r="C314" t="str">
            <v>VOYAGER</v>
          </cell>
          <cell r="D314" t="str">
            <v>04-6187125</v>
          </cell>
          <cell r="P314" t="str">
            <v> </v>
          </cell>
          <cell r="Q314">
            <v>0</v>
          </cell>
          <cell r="R314">
            <v>0</v>
          </cell>
          <cell r="S314">
            <v>0</v>
          </cell>
          <cell r="T314">
            <v>0</v>
          </cell>
          <cell r="U314" t="str">
            <v> </v>
          </cell>
          <cell r="V314">
            <v>0</v>
          </cell>
          <cell r="W314">
            <v>311.7</v>
          </cell>
          <cell r="Y314" t="str">
            <v> </v>
          </cell>
          <cell r="Z314">
            <v>0</v>
          </cell>
          <cell r="AA314">
            <v>0</v>
          </cell>
        </row>
        <row r="315">
          <cell r="B315" t="str">
            <v>883</v>
          </cell>
          <cell r="C315" t="str">
            <v>VOYAGER B</v>
          </cell>
          <cell r="D315" t="str">
            <v>04-6187125</v>
          </cell>
          <cell r="P315" t="str">
            <v> </v>
          </cell>
          <cell r="Q315">
            <v>0</v>
          </cell>
          <cell r="R315">
            <v>0</v>
          </cell>
          <cell r="S315">
            <v>0</v>
          </cell>
          <cell r="T315">
            <v>0</v>
          </cell>
          <cell r="U315" t="str">
            <v> </v>
          </cell>
          <cell r="V315">
            <v>0</v>
          </cell>
          <cell r="W315">
            <v>0</v>
          </cell>
          <cell r="Y315" t="str">
            <v> </v>
          </cell>
          <cell r="Z315">
            <v>0</v>
          </cell>
          <cell r="AA315">
            <v>0</v>
          </cell>
        </row>
        <row r="316">
          <cell r="B316" t="str">
            <v>2NN</v>
          </cell>
          <cell r="C316" t="str">
            <v>VOYAGER C</v>
          </cell>
          <cell r="D316" t="str">
            <v>04-6187125</v>
          </cell>
          <cell r="P316" t="str">
            <v> </v>
          </cell>
          <cell r="Q316">
            <v>0</v>
          </cell>
          <cell r="R316">
            <v>0</v>
          </cell>
          <cell r="S316">
            <v>0</v>
          </cell>
          <cell r="T316">
            <v>0</v>
          </cell>
          <cell r="U316" t="str">
            <v> </v>
          </cell>
          <cell r="V316">
            <v>0</v>
          </cell>
          <cell r="W316">
            <v>0</v>
          </cell>
          <cell r="Y316" t="str">
            <v> </v>
          </cell>
          <cell r="Z316">
            <v>0</v>
          </cell>
          <cell r="AA316">
            <v>0</v>
          </cell>
        </row>
        <row r="317">
          <cell r="B317" t="str">
            <v>530</v>
          </cell>
          <cell r="C317" t="str">
            <v>VOYAGER M</v>
          </cell>
          <cell r="D317" t="str">
            <v>04-6187125</v>
          </cell>
          <cell r="P317" t="str">
            <v> </v>
          </cell>
          <cell r="Q317">
            <v>0</v>
          </cell>
          <cell r="R317">
            <v>0</v>
          </cell>
          <cell r="S317">
            <v>0</v>
          </cell>
          <cell r="T317">
            <v>0</v>
          </cell>
          <cell r="U317" t="str">
            <v> </v>
          </cell>
          <cell r="V317">
            <v>0</v>
          </cell>
          <cell r="W317">
            <v>0</v>
          </cell>
          <cell r="Y317" t="str">
            <v> </v>
          </cell>
          <cell r="Z317">
            <v>0</v>
          </cell>
          <cell r="AA317">
            <v>0</v>
          </cell>
        </row>
        <row r="318">
          <cell r="B318" t="str">
            <v>22F</v>
          </cell>
          <cell r="C318" t="str">
            <v>VOYAGER R</v>
          </cell>
          <cell r="D318" t="str">
            <v>04-6187125</v>
          </cell>
          <cell r="P318" t="str">
            <v> </v>
          </cell>
          <cell r="Q318">
            <v>0</v>
          </cell>
          <cell r="R318">
            <v>0</v>
          </cell>
          <cell r="S318">
            <v>0</v>
          </cell>
          <cell r="T318">
            <v>0</v>
          </cell>
          <cell r="U318" t="str">
            <v> </v>
          </cell>
          <cell r="V318">
            <v>0</v>
          </cell>
          <cell r="W318">
            <v>0</v>
          </cell>
          <cell r="Y318" t="str">
            <v> </v>
          </cell>
          <cell r="Z318">
            <v>0</v>
          </cell>
          <cell r="AA318">
            <v>0</v>
          </cell>
        </row>
        <row r="319">
          <cell r="B319" t="str">
            <v>516</v>
          </cell>
          <cell r="C319" t="str">
            <v>VOYAGER Y</v>
          </cell>
          <cell r="D319" t="str">
            <v>04-6187125</v>
          </cell>
          <cell r="P319" t="str">
            <v> </v>
          </cell>
          <cell r="Q319">
            <v>0</v>
          </cell>
          <cell r="R319">
            <v>0</v>
          </cell>
          <cell r="S319">
            <v>0</v>
          </cell>
          <cell r="T319">
            <v>0</v>
          </cell>
          <cell r="U319" t="str">
            <v> </v>
          </cell>
          <cell r="V319">
            <v>0</v>
          </cell>
          <cell r="W319">
            <v>0</v>
          </cell>
          <cell r="Y319" t="str">
            <v> </v>
          </cell>
          <cell r="Z319">
            <v>0</v>
          </cell>
          <cell r="AA319">
            <v>0</v>
          </cell>
        </row>
        <row r="320">
          <cell r="B320" t="str">
            <v>007</v>
          </cell>
          <cell r="C320" t="str">
            <v>TOTAL FUND</v>
          </cell>
          <cell r="Q320">
            <v>0</v>
          </cell>
          <cell r="R320">
            <v>0</v>
          </cell>
          <cell r="S320">
            <v>0</v>
          </cell>
          <cell r="T320">
            <v>0</v>
          </cell>
          <cell r="V320">
            <v>0</v>
          </cell>
          <cell r="W320">
            <v>311.7</v>
          </cell>
          <cell r="Z320">
            <v>0</v>
          </cell>
          <cell r="AA320">
            <v>0</v>
          </cell>
        </row>
        <row r="322">
          <cell r="C322" t="str">
            <v>MONEY MARKET </v>
          </cell>
          <cell r="D322" t="str">
            <v>04-6386436</v>
          </cell>
          <cell r="E322">
            <v>9970205.31</v>
          </cell>
          <cell r="F322">
            <v>9366380.29</v>
          </cell>
          <cell r="G322">
            <v>10199979.74</v>
          </cell>
          <cell r="H322">
            <v>9591387.46</v>
          </cell>
          <cell r="I322">
            <v>11843982.48</v>
          </cell>
          <cell r="J322">
            <v>10816633.31</v>
          </cell>
          <cell r="K322">
            <v>11570784.92</v>
          </cell>
          <cell r="L322">
            <v>11918727.74</v>
          </cell>
          <cell r="M322">
            <v>11199623.24</v>
          </cell>
          <cell r="N322">
            <v>12266734.73</v>
          </cell>
          <cell r="O322">
            <v>11716802.08</v>
          </cell>
          <cell r="P322" t="str">
            <v> </v>
          </cell>
          <cell r="Q322">
            <v>120461241.3</v>
          </cell>
          <cell r="R322">
            <v>134657384.32</v>
          </cell>
          <cell r="S322">
            <v>134657384.32</v>
          </cell>
          <cell r="T322">
            <v>0</v>
          </cell>
          <cell r="U322" t="str">
            <v> </v>
          </cell>
          <cell r="V322">
            <v>0</v>
          </cell>
          <cell r="W322">
            <v>0</v>
          </cell>
          <cell r="Y322" t="str">
            <v> </v>
          </cell>
          <cell r="Z322">
            <v>0</v>
          </cell>
          <cell r="AA322">
            <v>0</v>
          </cell>
        </row>
        <row r="323">
          <cell r="B323" t="str">
            <v>879</v>
          </cell>
          <cell r="C323" t="str">
            <v>MONEY MARKET  B</v>
          </cell>
          <cell r="D323" t="str">
            <v>04-6386436</v>
          </cell>
          <cell r="E323">
            <v>655973.92</v>
          </cell>
          <cell r="F323">
            <v>587262.94</v>
          </cell>
          <cell r="G323">
            <v>636034.38</v>
          </cell>
          <cell r="H323">
            <v>564083.01</v>
          </cell>
          <cell r="I323">
            <v>671480.61</v>
          </cell>
          <cell r="J323">
            <v>674013.61</v>
          </cell>
          <cell r="K323">
            <v>681913.21</v>
          </cell>
          <cell r="L323">
            <v>669774.21</v>
          </cell>
          <cell r="M323">
            <v>608921.94</v>
          </cell>
          <cell r="N323">
            <v>635897.55</v>
          </cell>
          <cell r="O323">
            <v>576390.75</v>
          </cell>
          <cell r="P323" t="str">
            <v> </v>
          </cell>
          <cell r="Q323">
            <v>6961746.13</v>
          </cell>
          <cell r="R323">
            <v>7829164</v>
          </cell>
          <cell r="S323">
            <v>7829164</v>
          </cell>
          <cell r="T323">
            <v>0</v>
          </cell>
          <cell r="U323" t="str">
            <v> </v>
          </cell>
          <cell r="V323">
            <v>0</v>
          </cell>
          <cell r="W323">
            <v>0</v>
          </cell>
          <cell r="Y323" t="str">
            <v> </v>
          </cell>
          <cell r="Z323">
            <v>0</v>
          </cell>
          <cell r="AA323">
            <v>0</v>
          </cell>
        </row>
        <row r="324">
          <cell r="B324" t="str">
            <v>2LY</v>
          </cell>
          <cell r="C324" t="str">
            <v>MONEY MARKET  C</v>
          </cell>
          <cell r="D324" t="str">
            <v>04-6386436</v>
          </cell>
          <cell r="E324">
            <v>37854.27</v>
          </cell>
          <cell r="F324">
            <v>34862.05</v>
          </cell>
          <cell r="G324">
            <v>38190.34</v>
          </cell>
          <cell r="H324">
            <v>33307.22</v>
          </cell>
          <cell r="I324">
            <v>41138.95</v>
          </cell>
          <cell r="J324">
            <v>76565.16</v>
          </cell>
          <cell r="K324">
            <v>64647.46</v>
          </cell>
          <cell r="L324">
            <v>60475.63</v>
          </cell>
          <cell r="M324">
            <v>54141.3</v>
          </cell>
          <cell r="N324">
            <v>56516.91</v>
          </cell>
          <cell r="O324">
            <v>49149.4</v>
          </cell>
          <cell r="P324" t="str">
            <v> </v>
          </cell>
          <cell r="Q324">
            <v>546848.6900000001</v>
          </cell>
          <cell r="R324">
            <v>658140.61</v>
          </cell>
          <cell r="S324">
            <v>658140.61</v>
          </cell>
          <cell r="T324">
            <v>0</v>
          </cell>
          <cell r="U324" t="str">
            <v> </v>
          </cell>
          <cell r="V324">
            <v>0</v>
          </cell>
          <cell r="W324">
            <v>0</v>
          </cell>
          <cell r="Y324" t="str">
            <v> </v>
          </cell>
          <cell r="Z324">
            <v>0</v>
          </cell>
          <cell r="AA324">
            <v>0</v>
          </cell>
        </row>
        <row r="325">
          <cell r="B325" t="str">
            <v>534</v>
          </cell>
          <cell r="C325" t="str">
            <v>MONEY MARKET  M</v>
          </cell>
          <cell r="D325" t="str">
            <v>04-6386436</v>
          </cell>
          <cell r="E325">
            <v>128930.8</v>
          </cell>
          <cell r="F325">
            <v>117595.86</v>
          </cell>
          <cell r="G325">
            <v>138229.86</v>
          </cell>
          <cell r="H325">
            <v>127415.76</v>
          </cell>
          <cell r="I325">
            <v>148785.21</v>
          </cell>
          <cell r="J325">
            <v>149641.59</v>
          </cell>
          <cell r="K325">
            <v>160275.08</v>
          </cell>
          <cell r="L325">
            <v>168742.48</v>
          </cell>
          <cell r="M325">
            <v>159451.41</v>
          </cell>
          <cell r="N325">
            <v>174983.72</v>
          </cell>
          <cell r="O325">
            <v>163330.89</v>
          </cell>
          <cell r="P325" t="str">
            <v> </v>
          </cell>
          <cell r="Q325">
            <v>1637382.6599999997</v>
          </cell>
          <cell r="R325">
            <v>1833553.89</v>
          </cell>
          <cell r="S325">
            <v>1833553.89</v>
          </cell>
          <cell r="T325">
            <v>0</v>
          </cell>
          <cell r="U325" t="str">
            <v> </v>
          </cell>
          <cell r="V325">
            <v>0</v>
          </cell>
          <cell r="W325">
            <v>0</v>
          </cell>
          <cell r="Y325" t="str">
            <v> </v>
          </cell>
          <cell r="Z325">
            <v>0</v>
          </cell>
          <cell r="AA325">
            <v>0</v>
          </cell>
        </row>
        <row r="326">
          <cell r="B326" t="str">
            <v>21O</v>
          </cell>
          <cell r="C326" t="str">
            <v>MONEY MARKET  R</v>
          </cell>
          <cell r="D326" t="str">
            <v>04-6386436</v>
          </cell>
          <cell r="E326">
            <v>5649.97</v>
          </cell>
          <cell r="F326">
            <v>5116.97</v>
          </cell>
          <cell r="G326">
            <v>6278.75</v>
          </cell>
          <cell r="H326">
            <v>5967.95</v>
          </cell>
          <cell r="I326">
            <v>161827.62</v>
          </cell>
          <cell r="J326">
            <v>525666.59</v>
          </cell>
          <cell r="K326">
            <v>548027.96</v>
          </cell>
          <cell r="L326">
            <v>557342.17</v>
          </cell>
          <cell r="M326">
            <v>535354.3</v>
          </cell>
          <cell r="N326">
            <v>598657.73</v>
          </cell>
          <cell r="O326">
            <v>551078.16</v>
          </cell>
          <cell r="P326" t="str">
            <v> </v>
          </cell>
          <cell r="Q326">
            <v>3500968.1700000004</v>
          </cell>
          <cell r="R326">
            <v>4066581.86</v>
          </cell>
          <cell r="S326">
            <v>4066581.86</v>
          </cell>
          <cell r="T326">
            <v>0</v>
          </cell>
          <cell r="U326" t="str">
            <v> </v>
          </cell>
          <cell r="V326">
            <v>0</v>
          </cell>
          <cell r="W326">
            <v>0</v>
          </cell>
          <cell r="Y326" t="str">
            <v> </v>
          </cell>
          <cell r="Z326">
            <v>0</v>
          </cell>
          <cell r="AA326">
            <v>0</v>
          </cell>
        </row>
        <row r="327">
          <cell r="B327" t="str">
            <v>2XR</v>
          </cell>
          <cell r="C327" t="str">
            <v>MONEY MARKET  T</v>
          </cell>
          <cell r="D327" t="str">
            <v>04-6386436</v>
          </cell>
          <cell r="E327">
            <v>561176.48</v>
          </cell>
          <cell r="F327">
            <v>520022.88</v>
          </cell>
          <cell r="G327">
            <v>602502.74</v>
          </cell>
          <cell r="H327">
            <v>555333.55</v>
          </cell>
          <cell r="I327">
            <v>34674.25</v>
          </cell>
          <cell r="J327">
            <v>34349.75</v>
          </cell>
          <cell r="K327">
            <v>36028.52</v>
          </cell>
          <cell r="L327">
            <v>37716.37</v>
          </cell>
          <cell r="M327">
            <v>35192.61</v>
          </cell>
          <cell r="N327">
            <v>50019.56</v>
          </cell>
          <cell r="O327">
            <v>48039.43</v>
          </cell>
          <cell r="P327" t="str">
            <v> </v>
          </cell>
          <cell r="Q327">
            <v>2515056.14</v>
          </cell>
          <cell r="R327">
            <v>2955506.97</v>
          </cell>
          <cell r="S327">
            <v>2955506.97</v>
          </cell>
          <cell r="T327">
            <v>0</v>
          </cell>
          <cell r="U327" t="str">
            <v> </v>
          </cell>
          <cell r="V327">
            <v>0</v>
          </cell>
          <cell r="W327">
            <v>0</v>
          </cell>
          <cell r="Y327" t="str">
            <v> </v>
          </cell>
          <cell r="Z327">
            <v>0</v>
          </cell>
          <cell r="AA327">
            <v>0</v>
          </cell>
        </row>
        <row r="328">
          <cell r="B328" t="str">
            <v>010</v>
          </cell>
          <cell r="C328" t="str">
            <v>TOTAL FUND</v>
          </cell>
          <cell r="Q328">
            <v>135623243.08999997</v>
          </cell>
          <cell r="R328">
            <v>152000331.65</v>
          </cell>
          <cell r="S328">
            <v>152000331.65</v>
          </cell>
          <cell r="T328">
            <v>0</v>
          </cell>
          <cell r="V328">
            <v>0</v>
          </cell>
          <cell r="W328">
            <v>0</v>
          </cell>
          <cell r="Z328">
            <v>0</v>
          </cell>
          <cell r="AA328">
            <v>0</v>
          </cell>
        </row>
        <row r="330">
          <cell r="C330" t="str">
            <v>TAX EXEMPT</v>
          </cell>
          <cell r="D330" t="str">
            <v>04-6396109</v>
          </cell>
          <cell r="E330">
            <v>4289028.77</v>
          </cell>
          <cell r="F330">
            <v>3996898.25</v>
          </cell>
          <cell r="G330">
            <v>4341257.09</v>
          </cell>
          <cell r="H330">
            <v>3920808.55</v>
          </cell>
          <cell r="I330">
            <v>4590738.97</v>
          </cell>
          <cell r="J330">
            <v>4099810.7</v>
          </cell>
          <cell r="K330">
            <v>4153961.11</v>
          </cell>
          <cell r="L330">
            <v>4134660.69</v>
          </cell>
          <cell r="M330">
            <v>3834071.7</v>
          </cell>
          <cell r="N330">
            <v>4214879.81</v>
          </cell>
          <cell r="O330">
            <v>3960668.75</v>
          </cell>
          <cell r="P330" t="str">
            <v> </v>
          </cell>
          <cell r="Q330">
            <v>45536784.39</v>
          </cell>
          <cell r="R330">
            <v>49931680.86</v>
          </cell>
          <cell r="S330">
            <v>49.08</v>
          </cell>
          <cell r="T330">
            <v>49931631.78</v>
          </cell>
          <cell r="U330" t="str">
            <v> </v>
          </cell>
          <cell r="V330">
            <v>0</v>
          </cell>
          <cell r="W330">
            <v>0</v>
          </cell>
          <cell r="Y330" t="str">
            <v> </v>
          </cell>
          <cell r="Z330">
            <v>0</v>
          </cell>
          <cell r="AA330">
            <v>0</v>
          </cell>
        </row>
        <row r="331">
          <cell r="B331" t="str">
            <v>322</v>
          </cell>
          <cell r="C331" t="str">
            <v>TAX EXEMPT B</v>
          </cell>
          <cell r="D331" t="str">
            <v>04-6396109</v>
          </cell>
          <cell r="E331">
            <v>163080.08</v>
          </cell>
          <cell r="F331">
            <v>149337.99</v>
          </cell>
          <cell r="G331">
            <v>160466.31</v>
          </cell>
          <cell r="H331">
            <v>140973.61</v>
          </cell>
          <cell r="I331">
            <v>160761.61</v>
          </cell>
          <cell r="J331">
            <v>139951.89</v>
          </cell>
          <cell r="K331">
            <v>138196.9</v>
          </cell>
          <cell r="L331">
            <v>134455.51</v>
          </cell>
          <cell r="M331">
            <v>121436.48</v>
          </cell>
          <cell r="N331">
            <v>130378.16</v>
          </cell>
          <cell r="O331">
            <v>120533.34</v>
          </cell>
          <cell r="P331" t="str">
            <v> </v>
          </cell>
          <cell r="Q331">
            <v>1559571.88</v>
          </cell>
          <cell r="R331">
            <v>1700451.76</v>
          </cell>
          <cell r="S331">
            <v>0</v>
          </cell>
          <cell r="T331">
            <v>1700451.76</v>
          </cell>
          <cell r="U331" t="str">
            <v> </v>
          </cell>
          <cell r="V331">
            <v>0</v>
          </cell>
          <cell r="W331">
            <v>0</v>
          </cell>
          <cell r="Y331" t="str">
            <v> </v>
          </cell>
          <cell r="Z331">
            <v>0</v>
          </cell>
          <cell r="AA331">
            <v>0</v>
          </cell>
        </row>
        <row r="332">
          <cell r="B332" t="str">
            <v>2NA</v>
          </cell>
          <cell r="C332" t="str">
            <v>TAX EXEMPT C</v>
          </cell>
          <cell r="D332" t="str">
            <v>04-6396109</v>
          </cell>
          <cell r="E332">
            <v>24614.33</v>
          </cell>
          <cell r="F332">
            <v>23074.98</v>
          </cell>
          <cell r="G332">
            <v>25615.92</v>
          </cell>
          <cell r="H332">
            <v>23620.65</v>
          </cell>
          <cell r="I332">
            <v>28506.63</v>
          </cell>
          <cell r="J332">
            <v>25525.95</v>
          </cell>
          <cell r="K332">
            <v>25984.63</v>
          </cell>
          <cell r="L332">
            <v>25874.31</v>
          </cell>
          <cell r="M332">
            <v>24335.84</v>
          </cell>
          <cell r="N332">
            <v>27000.05</v>
          </cell>
          <cell r="O332">
            <v>25558.02</v>
          </cell>
          <cell r="P332" t="str">
            <v> </v>
          </cell>
          <cell r="Q332">
            <v>279711.31</v>
          </cell>
          <cell r="R332">
            <v>309856.52</v>
          </cell>
          <cell r="S332">
            <v>0</v>
          </cell>
          <cell r="T332">
            <v>309856.52</v>
          </cell>
          <cell r="U332" t="str">
            <v> </v>
          </cell>
          <cell r="V332">
            <v>0</v>
          </cell>
          <cell r="W332">
            <v>0</v>
          </cell>
          <cell r="Y332" t="str">
            <v> </v>
          </cell>
          <cell r="Z332">
            <v>0</v>
          </cell>
          <cell r="AA332">
            <v>0</v>
          </cell>
        </row>
        <row r="333">
          <cell r="B333" t="str">
            <v>472</v>
          </cell>
          <cell r="C333" t="str">
            <v>TAX EXEMPT M</v>
          </cell>
          <cell r="D333" t="str">
            <v>04-6396109</v>
          </cell>
          <cell r="E333">
            <v>17469.07</v>
          </cell>
          <cell r="F333">
            <v>16102.45</v>
          </cell>
          <cell r="G333">
            <v>17780.51</v>
          </cell>
          <cell r="H333">
            <v>15942.04</v>
          </cell>
          <cell r="I333">
            <v>18569.24</v>
          </cell>
          <cell r="J333">
            <v>16152.24</v>
          </cell>
          <cell r="K333">
            <v>16714.84</v>
          </cell>
          <cell r="L333">
            <v>16508.35</v>
          </cell>
          <cell r="M333">
            <v>15031.19</v>
          </cell>
          <cell r="N333">
            <v>16577.38</v>
          </cell>
          <cell r="O333">
            <v>15606.77</v>
          </cell>
          <cell r="P333" t="str">
            <v> </v>
          </cell>
          <cell r="Q333">
            <v>182454.08000000002</v>
          </cell>
          <cell r="R333">
            <v>200083.5</v>
          </cell>
          <cell r="S333">
            <v>0</v>
          </cell>
          <cell r="T333">
            <v>200083.5</v>
          </cell>
          <cell r="V333">
            <v>0</v>
          </cell>
          <cell r="W333">
            <v>0</v>
          </cell>
          <cell r="Y333" t="str">
            <v> </v>
          </cell>
          <cell r="Z333">
            <v>0</v>
          </cell>
          <cell r="AA333">
            <v>0</v>
          </cell>
        </row>
        <row r="334">
          <cell r="B334" t="str">
            <v>011</v>
          </cell>
          <cell r="C334" t="str">
            <v>TOTAL FUND</v>
          </cell>
          <cell r="Q334">
            <v>47558521.660000004</v>
          </cell>
          <cell r="R334">
            <v>52142072.64</v>
          </cell>
          <cell r="S334">
            <v>49.08</v>
          </cell>
          <cell r="T334">
            <v>52142023.56</v>
          </cell>
          <cell r="V334">
            <v>0</v>
          </cell>
          <cell r="W334">
            <v>0</v>
          </cell>
          <cell r="Z334">
            <v>0</v>
          </cell>
          <cell r="AA334">
            <v>0</v>
          </cell>
        </row>
        <row r="336">
          <cell r="C336" t="str">
            <v>EQUITY INCOME</v>
          </cell>
          <cell r="D336" t="str">
            <v>04-6407893</v>
          </cell>
          <cell r="G336">
            <v>8934165.89</v>
          </cell>
          <cell r="J336">
            <v>9625234.13</v>
          </cell>
          <cell r="M336">
            <v>9539526.06</v>
          </cell>
          <cell r="O336">
            <v>0</v>
          </cell>
          <cell r="P336">
            <v>11882090.88</v>
          </cell>
          <cell r="Q336">
            <v>39981016.96000001</v>
          </cell>
          <cell r="R336">
            <v>40085984.74</v>
          </cell>
          <cell r="S336">
            <v>40085984.74</v>
          </cell>
          <cell r="T336">
            <v>0</v>
          </cell>
          <cell r="U336">
            <v>246992938.93079996</v>
          </cell>
          <cell r="V336">
            <v>246992938.93079996</v>
          </cell>
          <cell r="W336">
            <v>246748458.47</v>
          </cell>
          <cell r="Y336">
            <v>40208152.8492</v>
          </cell>
          <cell r="Z336">
            <v>40208152.8492</v>
          </cell>
          <cell r="AA336">
            <v>40746149.93</v>
          </cell>
        </row>
        <row r="337">
          <cell r="B337" t="str">
            <v>192</v>
          </cell>
          <cell r="C337" t="str">
            <v>EQUITY INCOME B</v>
          </cell>
          <cell r="D337" t="str">
            <v>04-6407893</v>
          </cell>
          <cell r="G337">
            <v>1150153.39</v>
          </cell>
          <cell r="J337">
            <v>1181381.38</v>
          </cell>
          <cell r="M337">
            <v>1118253.99</v>
          </cell>
          <cell r="O337">
            <v>0</v>
          </cell>
          <cell r="P337">
            <v>1520868.27</v>
          </cell>
          <cell r="Q337">
            <v>4970657.029999999</v>
          </cell>
          <cell r="R337">
            <v>5004645.72</v>
          </cell>
          <cell r="S337">
            <v>5004645.72</v>
          </cell>
          <cell r="T337">
            <v>0</v>
          </cell>
          <cell r="U337" t="str">
            <v> </v>
          </cell>
          <cell r="V337">
            <v>0</v>
          </cell>
          <cell r="W337">
            <v>54567505.15</v>
          </cell>
          <cell r="Y337" t="str">
            <v> </v>
          </cell>
          <cell r="Z337">
            <v>0</v>
          </cell>
          <cell r="AA337">
            <v>9010860.01</v>
          </cell>
        </row>
        <row r="338">
          <cell r="B338" t="str">
            <v>2LN</v>
          </cell>
          <cell r="C338" t="str">
            <v>EQUITY INCOME C</v>
          </cell>
          <cell r="D338" t="str">
            <v>04-6407893</v>
          </cell>
          <cell r="G338">
            <v>157775.79</v>
          </cell>
          <cell r="J338">
            <v>179768.81</v>
          </cell>
          <cell r="M338">
            <v>176749.74</v>
          </cell>
          <cell r="O338">
            <v>0</v>
          </cell>
          <cell r="P338">
            <v>252206.45</v>
          </cell>
          <cell r="Q338">
            <v>766500.79</v>
          </cell>
          <cell r="R338">
            <v>767578.26</v>
          </cell>
          <cell r="S338">
            <v>767578.26</v>
          </cell>
          <cell r="T338">
            <v>0</v>
          </cell>
          <cell r="U338" t="str">
            <v> </v>
          </cell>
          <cell r="V338">
            <v>0</v>
          </cell>
          <cell r="W338">
            <v>8822184.09</v>
          </cell>
          <cell r="Y338" t="str">
            <v> </v>
          </cell>
          <cell r="Z338">
            <v>0</v>
          </cell>
          <cell r="AA338">
            <v>1456827.82</v>
          </cell>
        </row>
        <row r="339">
          <cell r="B339" t="str">
            <v>626</v>
          </cell>
          <cell r="C339" t="str">
            <v>EQUITY INCOME M</v>
          </cell>
          <cell r="D339" t="str">
            <v>04-6407893</v>
          </cell>
          <cell r="G339">
            <v>125117.57</v>
          </cell>
          <cell r="J339">
            <v>136669.09</v>
          </cell>
          <cell r="M339">
            <v>135000.76</v>
          </cell>
          <cell r="O339">
            <v>0</v>
          </cell>
          <cell r="P339">
            <v>178723.17</v>
          </cell>
          <cell r="Q339">
            <v>575510.5900000001</v>
          </cell>
          <cell r="R339">
            <v>576022.73</v>
          </cell>
          <cell r="S339">
            <v>576022.73</v>
          </cell>
          <cell r="T339">
            <v>0</v>
          </cell>
          <cell r="U339">
            <v>5106106.6208</v>
          </cell>
          <cell r="V339">
            <v>5106106.6208</v>
          </cell>
          <cell r="W339">
            <v>5096584.7</v>
          </cell>
          <cell r="Y339">
            <v>831226.6592000001</v>
          </cell>
          <cell r="Z339">
            <v>831226.6592000001</v>
          </cell>
          <cell r="AA339">
            <v>841610.83</v>
          </cell>
        </row>
        <row r="340">
          <cell r="B340" t="str">
            <v>21P</v>
          </cell>
          <cell r="C340" t="str">
            <v>EQUITY INCOME R</v>
          </cell>
          <cell r="D340" t="str">
            <v>04-6407893</v>
          </cell>
          <cell r="G340">
            <v>8875.1</v>
          </cell>
          <cell r="J340">
            <v>9672.29</v>
          </cell>
          <cell r="M340">
            <v>10507.59</v>
          </cell>
          <cell r="O340">
            <v>0</v>
          </cell>
          <cell r="P340">
            <v>17670.21</v>
          </cell>
          <cell r="Q340">
            <v>46725.19</v>
          </cell>
          <cell r="R340">
            <v>46725.69</v>
          </cell>
          <cell r="S340">
            <v>46725.69</v>
          </cell>
          <cell r="T340">
            <v>0</v>
          </cell>
          <cell r="U340" t="str">
            <v> </v>
          </cell>
          <cell r="V340">
            <v>0</v>
          </cell>
          <cell r="W340">
            <v>335110.9</v>
          </cell>
          <cell r="Y340" t="str">
            <v> </v>
          </cell>
          <cell r="Z340">
            <v>0</v>
          </cell>
          <cell r="AA340">
            <v>55337.61</v>
          </cell>
        </row>
        <row r="341">
          <cell r="B341" t="str">
            <v>2LD</v>
          </cell>
          <cell r="C341" t="str">
            <v>EQUITY INCOME Y</v>
          </cell>
          <cell r="D341" t="str">
            <v>04-6407893</v>
          </cell>
          <cell r="G341">
            <v>1360418.5</v>
          </cell>
          <cell r="J341">
            <v>1452367.19</v>
          </cell>
          <cell r="M341">
            <v>1458074.79</v>
          </cell>
          <cell r="O341">
            <v>0</v>
          </cell>
          <cell r="P341">
            <v>1479090.44</v>
          </cell>
          <cell r="Q341">
            <v>5749950.92</v>
          </cell>
          <cell r="R341">
            <v>5750106.88</v>
          </cell>
          <cell r="S341">
            <v>5750106.88</v>
          </cell>
          <cell r="T341">
            <v>0</v>
          </cell>
          <cell r="U341" t="str">
            <v> </v>
          </cell>
          <cell r="V341">
            <v>0</v>
          </cell>
          <cell r="W341">
            <v>26633282.15</v>
          </cell>
          <cell r="Y341" t="str">
            <v> </v>
          </cell>
          <cell r="Z341">
            <v>0</v>
          </cell>
          <cell r="AA341">
            <v>4398016.12</v>
          </cell>
        </row>
        <row r="342">
          <cell r="B342" t="str">
            <v>012</v>
          </cell>
          <cell r="C342" t="str">
            <v>TOTAL FUND</v>
          </cell>
          <cell r="Q342">
            <v>52090361.48000001</v>
          </cell>
          <cell r="R342">
            <v>52231064.019999996</v>
          </cell>
          <cell r="S342">
            <v>52231064.019999996</v>
          </cell>
          <cell r="T342">
            <v>0</v>
          </cell>
          <cell r="V342">
            <v>252099045.55159995</v>
          </cell>
          <cell r="W342">
            <v>342203125.4599999</v>
          </cell>
          <cell r="Y342" t="str">
            <v> </v>
          </cell>
          <cell r="Z342">
            <v>41039379.5084</v>
          </cell>
          <cell r="AA342">
            <v>56508802.31999999</v>
          </cell>
        </row>
        <row r="344">
          <cell r="C344" t="str">
            <v>HIGH YIELD</v>
          </cell>
          <cell r="D344" t="str">
            <v>04-6415410</v>
          </cell>
          <cell r="E344">
            <v>10443497.9</v>
          </cell>
          <cell r="F344">
            <v>10340231.95</v>
          </cell>
          <cell r="G344">
            <v>10265733.82</v>
          </cell>
          <cell r="H344">
            <v>10413876.75</v>
          </cell>
          <cell r="I344">
            <v>10388163.48</v>
          </cell>
          <cell r="J344">
            <v>10275053.67</v>
          </cell>
          <cell r="K344">
            <v>10217005.23</v>
          </cell>
          <cell r="L344">
            <v>10267572.8</v>
          </cell>
          <cell r="M344">
            <v>10267192.75</v>
          </cell>
          <cell r="N344">
            <v>10264380.16</v>
          </cell>
          <cell r="O344">
            <v>10608694.4</v>
          </cell>
          <cell r="P344">
            <v>10573816.16</v>
          </cell>
          <cell r="Q344">
            <v>124325219.07000001</v>
          </cell>
          <cell r="R344">
            <v>124535899.38</v>
          </cell>
          <cell r="S344">
            <v>124535899.38</v>
          </cell>
          <cell r="T344">
            <v>0</v>
          </cell>
          <cell r="U344" t="str">
            <v> </v>
          </cell>
          <cell r="V344">
            <v>0</v>
          </cell>
          <cell r="W344">
            <v>0</v>
          </cell>
          <cell r="Y344" t="str">
            <v> </v>
          </cell>
          <cell r="Z344">
            <v>0</v>
          </cell>
          <cell r="AA344">
            <v>0</v>
          </cell>
        </row>
        <row r="345">
          <cell r="B345" t="str">
            <v>324</v>
          </cell>
          <cell r="C345" t="str">
            <v>HIGH YIELD B</v>
          </cell>
          <cell r="D345" t="str">
            <v>04-6415410</v>
          </cell>
          <cell r="E345">
            <v>2645771.54</v>
          </cell>
          <cell r="F345">
            <v>2544409.59</v>
          </cell>
          <cell r="G345">
            <v>2471521.84</v>
          </cell>
          <cell r="H345">
            <v>2367386.17</v>
          </cell>
          <cell r="I345">
            <v>2189402.86</v>
          </cell>
          <cell r="J345">
            <v>2100211.57</v>
          </cell>
          <cell r="K345">
            <v>2009069.34</v>
          </cell>
          <cell r="L345">
            <v>1963241.47</v>
          </cell>
          <cell r="M345">
            <v>1906298.14</v>
          </cell>
          <cell r="N345">
            <v>1820543.2</v>
          </cell>
          <cell r="O345">
            <v>1745278.84</v>
          </cell>
          <cell r="P345">
            <v>1685418.74</v>
          </cell>
          <cell r="Q345">
            <v>25448553.299999997</v>
          </cell>
          <cell r="R345">
            <v>25591969.83</v>
          </cell>
          <cell r="S345">
            <v>25591969.83</v>
          </cell>
          <cell r="T345">
            <v>0</v>
          </cell>
          <cell r="U345" t="str">
            <v> </v>
          </cell>
          <cell r="V345">
            <v>0</v>
          </cell>
          <cell r="W345">
            <v>0</v>
          </cell>
          <cell r="Y345" t="str">
            <v> </v>
          </cell>
          <cell r="Z345">
            <v>0</v>
          </cell>
          <cell r="AA345">
            <v>0</v>
          </cell>
        </row>
        <row r="346">
          <cell r="B346" t="str">
            <v>2ZD</v>
          </cell>
          <cell r="C346" t="str">
            <v>HIGH YIELD C</v>
          </cell>
          <cell r="D346" t="str">
            <v>04-6415410</v>
          </cell>
          <cell r="E346">
            <v>386357.36</v>
          </cell>
          <cell r="F346">
            <v>378213.24</v>
          </cell>
          <cell r="G346">
            <v>375789.63</v>
          </cell>
          <cell r="H346">
            <v>374925.05</v>
          </cell>
          <cell r="I346">
            <v>370735</v>
          </cell>
          <cell r="J346">
            <v>282529.22</v>
          </cell>
          <cell r="K346">
            <v>285207.45</v>
          </cell>
          <cell r="L346">
            <v>362595.37</v>
          </cell>
          <cell r="M346">
            <v>355870.65</v>
          </cell>
          <cell r="N346">
            <v>355202.59</v>
          </cell>
          <cell r="O346">
            <v>351611.71</v>
          </cell>
          <cell r="P346">
            <v>350682.83</v>
          </cell>
          <cell r="Q346">
            <v>4229720.1</v>
          </cell>
          <cell r="R346">
            <v>4235049.5</v>
          </cell>
          <cell r="S346">
            <v>4235049.5</v>
          </cell>
          <cell r="T346">
            <v>0</v>
          </cell>
          <cell r="U346" t="str">
            <v> </v>
          </cell>
          <cell r="V346">
            <v>0</v>
          </cell>
          <cell r="W346">
            <v>0</v>
          </cell>
          <cell r="Y346" t="str">
            <v> </v>
          </cell>
          <cell r="Z346">
            <v>0</v>
          </cell>
          <cell r="AA346">
            <v>0</v>
          </cell>
        </row>
        <row r="347">
          <cell r="B347" t="str">
            <v>2AC</v>
          </cell>
          <cell r="C347" t="str">
            <v>HIGH YIELD M</v>
          </cell>
          <cell r="D347" t="str">
            <v>04-6415410</v>
          </cell>
          <cell r="E347">
            <v>122725.21</v>
          </cell>
          <cell r="F347">
            <v>121394.34</v>
          </cell>
          <cell r="G347">
            <v>120912.03</v>
          </cell>
          <cell r="H347">
            <v>119833.27</v>
          </cell>
          <cell r="I347">
            <v>117625.1</v>
          </cell>
          <cell r="J347">
            <v>108597.41</v>
          </cell>
          <cell r="K347">
            <v>109410.69</v>
          </cell>
          <cell r="L347">
            <v>118149.78</v>
          </cell>
          <cell r="M347">
            <v>117350.72</v>
          </cell>
          <cell r="N347">
            <v>116910.09</v>
          </cell>
          <cell r="O347">
            <v>115244.41</v>
          </cell>
          <cell r="P347">
            <v>114776.42</v>
          </cell>
          <cell r="Q347">
            <v>1402929.47</v>
          </cell>
          <cell r="R347">
            <v>1405962.86</v>
          </cell>
          <cell r="S347">
            <v>1405962.86</v>
          </cell>
          <cell r="T347">
            <v>0</v>
          </cell>
          <cell r="U347" t="str">
            <v> </v>
          </cell>
          <cell r="V347">
            <v>0</v>
          </cell>
          <cell r="W347">
            <v>0</v>
          </cell>
          <cell r="Y347" t="str">
            <v> </v>
          </cell>
          <cell r="Z347">
            <v>0</v>
          </cell>
          <cell r="AA347">
            <v>0</v>
          </cell>
        </row>
        <row r="348">
          <cell r="B348" t="str">
            <v>21Q</v>
          </cell>
          <cell r="C348" t="str">
            <v>HIGH YIELD R</v>
          </cell>
          <cell r="D348" t="str">
            <v>04-6415410</v>
          </cell>
          <cell r="E348">
            <v>1792.26</v>
          </cell>
          <cell r="F348">
            <v>1950.14</v>
          </cell>
          <cell r="G348">
            <v>2108.02</v>
          </cell>
          <cell r="H348">
            <v>2074.85</v>
          </cell>
          <cell r="I348">
            <v>2166.5</v>
          </cell>
          <cell r="J348">
            <v>2229.07</v>
          </cell>
          <cell r="K348">
            <v>2281.49</v>
          </cell>
          <cell r="L348">
            <v>2292.69</v>
          </cell>
          <cell r="M348">
            <v>2436.51</v>
          </cell>
          <cell r="N348">
            <v>2919.83</v>
          </cell>
          <cell r="O348">
            <v>3035.66</v>
          </cell>
          <cell r="P348">
            <v>3317.7</v>
          </cell>
          <cell r="Q348">
            <v>28604.72</v>
          </cell>
          <cell r="R348">
            <v>28617</v>
          </cell>
          <cell r="S348">
            <v>28617</v>
          </cell>
          <cell r="T348">
            <v>0</v>
          </cell>
          <cell r="U348" t="str">
            <v> </v>
          </cell>
          <cell r="V348">
            <v>0</v>
          </cell>
          <cell r="W348">
            <v>0</v>
          </cell>
          <cell r="Y348" t="str">
            <v> </v>
          </cell>
          <cell r="Z348">
            <v>0</v>
          </cell>
          <cell r="AA348">
            <v>0</v>
          </cell>
        </row>
        <row r="349">
          <cell r="B349" t="str">
            <v>2LE</v>
          </cell>
          <cell r="C349" t="str">
            <v>HIGH YIELD Y</v>
          </cell>
          <cell r="D349" t="str">
            <v>04-6415410</v>
          </cell>
          <cell r="E349">
            <v>1201327.51</v>
          </cell>
          <cell r="F349">
            <v>1253226.32</v>
          </cell>
          <cell r="G349">
            <v>1269756.69</v>
          </cell>
          <cell r="H349">
            <v>1280369.07</v>
          </cell>
          <cell r="I349">
            <v>1304317.63</v>
          </cell>
          <cell r="J349">
            <v>1318177.33</v>
          </cell>
          <cell r="K349">
            <v>1330650.71</v>
          </cell>
          <cell r="L349">
            <v>1254107.37</v>
          </cell>
          <cell r="M349">
            <v>1260817.08</v>
          </cell>
          <cell r="N349">
            <v>1275513.25</v>
          </cell>
          <cell r="O349">
            <v>1332234.75</v>
          </cell>
          <cell r="P349">
            <v>1346062.99</v>
          </cell>
          <cell r="Q349">
            <v>15426560.7</v>
          </cell>
          <cell r="R349">
            <v>15427764.23</v>
          </cell>
          <cell r="S349">
            <v>15427764.23</v>
          </cell>
          <cell r="T349">
            <v>0</v>
          </cell>
          <cell r="U349" t="str">
            <v> </v>
          </cell>
          <cell r="V349">
            <v>0</v>
          </cell>
          <cell r="W349">
            <v>0</v>
          </cell>
          <cell r="Y349" t="str">
            <v> </v>
          </cell>
          <cell r="Z349">
            <v>0</v>
          </cell>
          <cell r="AA349">
            <v>0</v>
          </cell>
        </row>
        <row r="350">
          <cell r="B350" t="str">
            <v>014</v>
          </cell>
          <cell r="C350" t="str">
            <v>TOTAL FUND</v>
          </cell>
          <cell r="Q350">
            <v>170861587.35999998</v>
          </cell>
          <cell r="R350">
            <v>171225262.79999998</v>
          </cell>
          <cell r="S350">
            <v>171225262.79999998</v>
          </cell>
          <cell r="T350">
            <v>0</v>
          </cell>
          <cell r="V350">
            <v>0</v>
          </cell>
          <cell r="W350">
            <v>0</v>
          </cell>
          <cell r="Z350">
            <v>0</v>
          </cell>
          <cell r="AA350">
            <v>0</v>
          </cell>
        </row>
        <row r="352">
          <cell r="C352" t="str">
            <v>HEALTH SCIENCES </v>
          </cell>
          <cell r="D352" t="str">
            <v>04-6471950</v>
          </cell>
          <cell r="P352">
            <v>6361808.93</v>
          </cell>
          <cell r="Q352">
            <v>6361808.93</v>
          </cell>
          <cell r="R352">
            <v>6374352.38</v>
          </cell>
          <cell r="S352">
            <v>6374352.38</v>
          </cell>
          <cell r="T352">
            <v>0</v>
          </cell>
          <cell r="U352">
            <v>135050325.379</v>
          </cell>
          <cell r="V352">
            <v>135050325.379</v>
          </cell>
          <cell r="W352">
            <v>135353268.84</v>
          </cell>
          <cell r="Y352">
            <v>23832410.361</v>
          </cell>
          <cell r="Z352">
            <v>23832410.361</v>
          </cell>
          <cell r="AA352">
            <v>23842792.45</v>
          </cell>
        </row>
        <row r="353">
          <cell r="B353" t="str">
            <v>335</v>
          </cell>
          <cell r="C353" t="str">
            <v>HEALTH SCIENCES B</v>
          </cell>
          <cell r="D353" t="str">
            <v>04-6471950</v>
          </cell>
          <cell r="P353">
            <v>0</v>
          </cell>
          <cell r="Q353">
            <v>0</v>
          </cell>
          <cell r="R353">
            <v>0</v>
          </cell>
          <cell r="S353">
            <v>0</v>
          </cell>
          <cell r="T353">
            <v>0</v>
          </cell>
          <cell r="U353" t="str">
            <v> </v>
          </cell>
          <cell r="V353">
            <v>0</v>
          </cell>
          <cell r="W353">
            <v>43175878.9</v>
          </cell>
          <cell r="Y353" t="str">
            <v> </v>
          </cell>
          <cell r="Z353">
            <v>0</v>
          </cell>
          <cell r="AA353">
            <v>7605532.01</v>
          </cell>
        </row>
        <row r="354">
          <cell r="B354" t="str">
            <v>2NJ</v>
          </cell>
          <cell r="C354" t="str">
            <v>HEALTH SCIENCES C</v>
          </cell>
          <cell r="D354" t="str">
            <v>04-6471950</v>
          </cell>
          <cell r="P354">
            <v>0</v>
          </cell>
          <cell r="Q354">
            <v>0</v>
          </cell>
          <cell r="R354">
            <v>0</v>
          </cell>
          <cell r="S354">
            <v>0</v>
          </cell>
          <cell r="T354">
            <v>0</v>
          </cell>
          <cell r="U354" t="str">
            <v> </v>
          </cell>
          <cell r="V354">
            <v>0</v>
          </cell>
          <cell r="W354">
            <v>3087761.85</v>
          </cell>
          <cell r="Y354" t="str">
            <v> </v>
          </cell>
          <cell r="Z354">
            <v>0</v>
          </cell>
          <cell r="AA354">
            <v>543916.04</v>
          </cell>
        </row>
        <row r="355">
          <cell r="B355" t="str">
            <v>2AB</v>
          </cell>
          <cell r="C355" t="str">
            <v>HEALTH SCIENCES M</v>
          </cell>
          <cell r="D355" t="str">
            <v>04-6471950</v>
          </cell>
          <cell r="P355">
            <v>0</v>
          </cell>
          <cell r="Q355">
            <v>0</v>
          </cell>
          <cell r="R355">
            <v>0</v>
          </cell>
          <cell r="S355">
            <v>0</v>
          </cell>
          <cell r="T355">
            <v>0</v>
          </cell>
          <cell r="U355" t="str">
            <v> </v>
          </cell>
          <cell r="V355">
            <v>0</v>
          </cell>
          <cell r="W355">
            <v>2136316.91</v>
          </cell>
          <cell r="Y355" t="str">
            <v> </v>
          </cell>
          <cell r="Z355">
            <v>0</v>
          </cell>
          <cell r="AA355">
            <v>376317.02</v>
          </cell>
        </row>
        <row r="356">
          <cell r="B356" t="str">
            <v>21R</v>
          </cell>
          <cell r="C356" t="str">
            <v>HEALTH SCIENCES R</v>
          </cell>
          <cell r="D356" t="str">
            <v>04-6471950</v>
          </cell>
          <cell r="P356">
            <v>1896.31</v>
          </cell>
          <cell r="Q356">
            <v>1896.31</v>
          </cell>
          <cell r="R356">
            <v>1896.26</v>
          </cell>
          <cell r="S356">
            <v>1896.26</v>
          </cell>
          <cell r="T356">
            <v>0</v>
          </cell>
          <cell r="U356" t="str">
            <v> </v>
          </cell>
          <cell r="V356">
            <v>0</v>
          </cell>
          <cell r="W356">
            <v>61047.89</v>
          </cell>
          <cell r="Y356" t="str">
            <v> </v>
          </cell>
          <cell r="Z356">
            <v>0</v>
          </cell>
          <cell r="AA356">
            <v>10753.76</v>
          </cell>
        </row>
        <row r="357">
          <cell r="B357" t="str">
            <v>2RV</v>
          </cell>
          <cell r="C357" t="str">
            <v>HEALTH SCIENCES Y</v>
          </cell>
          <cell r="D357" t="str">
            <v>04-6471950</v>
          </cell>
          <cell r="P357">
            <v>147452.84</v>
          </cell>
          <cell r="Q357">
            <v>147452.84</v>
          </cell>
          <cell r="R357">
            <v>147452.99</v>
          </cell>
          <cell r="S357">
            <v>147452.99</v>
          </cell>
          <cell r="T357">
            <v>0</v>
          </cell>
          <cell r="U357" t="str">
            <v> </v>
          </cell>
          <cell r="V357">
            <v>0</v>
          </cell>
          <cell r="W357">
            <v>1853376.62</v>
          </cell>
          <cell r="Y357" t="str">
            <v> </v>
          </cell>
          <cell r="Z357">
            <v>0</v>
          </cell>
          <cell r="AA357">
            <v>326476.61</v>
          </cell>
        </row>
        <row r="358">
          <cell r="B358" t="str">
            <v>021</v>
          </cell>
          <cell r="C358" t="str">
            <v>TOTAL FUND</v>
          </cell>
          <cell r="Q358">
            <v>6511158.079999999</v>
          </cell>
          <cell r="R358">
            <v>6523701.63</v>
          </cell>
          <cell r="S358">
            <v>6523701.63</v>
          </cell>
          <cell r="T358">
            <v>0</v>
          </cell>
          <cell r="V358">
            <v>135050325.379</v>
          </cell>
          <cell r="W358">
            <v>185667651.01</v>
          </cell>
          <cell r="Y358" t="str">
            <v> </v>
          </cell>
          <cell r="Z358">
            <v>23832410.361</v>
          </cell>
          <cell r="AA358">
            <v>32705787.89</v>
          </cell>
        </row>
        <row r="360">
          <cell r="C360" t="str">
            <v>OTC EMERGING </v>
          </cell>
          <cell r="D360" t="str">
            <v>04-6483374</v>
          </cell>
          <cell r="P360" t="str">
            <v> </v>
          </cell>
          <cell r="Q360">
            <v>0</v>
          </cell>
          <cell r="R360">
            <v>0</v>
          </cell>
          <cell r="S360">
            <v>0</v>
          </cell>
          <cell r="T360">
            <v>0</v>
          </cell>
          <cell r="U360" t="str">
            <v> </v>
          </cell>
          <cell r="V360">
            <v>0</v>
          </cell>
          <cell r="W360">
            <v>0</v>
          </cell>
          <cell r="Y360" t="str">
            <v> </v>
          </cell>
          <cell r="Z360">
            <v>0</v>
          </cell>
          <cell r="AA360">
            <v>0</v>
          </cell>
        </row>
        <row r="361">
          <cell r="B361" t="str">
            <v>227</v>
          </cell>
          <cell r="C361" t="str">
            <v>OTC EMERGING  B</v>
          </cell>
          <cell r="D361" t="str">
            <v>04-6483374</v>
          </cell>
          <cell r="P361" t="str">
            <v> </v>
          </cell>
          <cell r="Q361">
            <v>0</v>
          </cell>
          <cell r="R361">
            <v>0</v>
          </cell>
          <cell r="S361">
            <v>0</v>
          </cell>
          <cell r="T361">
            <v>0</v>
          </cell>
          <cell r="U361" t="str">
            <v> </v>
          </cell>
          <cell r="V361">
            <v>0</v>
          </cell>
          <cell r="W361">
            <v>0</v>
          </cell>
          <cell r="Y361" t="str">
            <v> </v>
          </cell>
          <cell r="Z361">
            <v>0</v>
          </cell>
          <cell r="AA361">
            <v>0</v>
          </cell>
        </row>
        <row r="362">
          <cell r="B362" t="str">
            <v>2NL</v>
          </cell>
          <cell r="C362" t="str">
            <v>OTC EMERGING  C</v>
          </cell>
          <cell r="D362" t="str">
            <v>04-6483374</v>
          </cell>
          <cell r="P362" t="str">
            <v> </v>
          </cell>
          <cell r="Q362">
            <v>0</v>
          </cell>
          <cell r="R362">
            <v>0</v>
          </cell>
          <cell r="S362">
            <v>0</v>
          </cell>
          <cell r="T362">
            <v>0</v>
          </cell>
          <cell r="U362" t="str">
            <v> </v>
          </cell>
          <cell r="V362">
            <v>0</v>
          </cell>
          <cell r="W362">
            <v>0</v>
          </cell>
          <cell r="Y362" t="str">
            <v> </v>
          </cell>
          <cell r="Z362">
            <v>0</v>
          </cell>
          <cell r="AA362">
            <v>0</v>
          </cell>
        </row>
        <row r="363">
          <cell r="B363" t="str">
            <v>673</v>
          </cell>
          <cell r="C363" t="str">
            <v>OTC EMERGING  M</v>
          </cell>
          <cell r="D363" t="str">
            <v>04-6483374</v>
          </cell>
          <cell r="P363" t="str">
            <v> </v>
          </cell>
          <cell r="Q363">
            <v>0</v>
          </cell>
          <cell r="R363">
            <v>0</v>
          </cell>
          <cell r="S363">
            <v>0</v>
          </cell>
          <cell r="T363">
            <v>0</v>
          </cell>
          <cell r="U363" t="str">
            <v> </v>
          </cell>
          <cell r="V363">
            <v>0</v>
          </cell>
          <cell r="W363">
            <v>0</v>
          </cell>
          <cell r="Y363" t="str">
            <v> </v>
          </cell>
          <cell r="Z363">
            <v>0</v>
          </cell>
          <cell r="AA363">
            <v>0</v>
          </cell>
        </row>
        <row r="364">
          <cell r="B364" t="str">
            <v>26H</v>
          </cell>
          <cell r="C364" t="str">
            <v>OTC EMERGING  R</v>
          </cell>
          <cell r="D364" t="str">
            <v>04-6483374</v>
          </cell>
          <cell r="P364" t="str">
            <v> </v>
          </cell>
          <cell r="Q364">
            <v>0</v>
          </cell>
          <cell r="R364">
            <v>0</v>
          </cell>
          <cell r="S364">
            <v>0</v>
          </cell>
          <cell r="T364">
            <v>0</v>
          </cell>
          <cell r="U364" t="str">
            <v> </v>
          </cell>
          <cell r="V364">
            <v>0</v>
          </cell>
          <cell r="W364">
            <v>0</v>
          </cell>
          <cell r="Y364" t="str">
            <v> </v>
          </cell>
          <cell r="Z364">
            <v>0</v>
          </cell>
          <cell r="AA364">
            <v>0</v>
          </cell>
        </row>
        <row r="365">
          <cell r="B365" t="str">
            <v>2BB</v>
          </cell>
          <cell r="C365" t="str">
            <v>OTC EMERGING  Y</v>
          </cell>
          <cell r="D365" t="str">
            <v>04-6483374</v>
          </cell>
          <cell r="P365" t="str">
            <v> </v>
          </cell>
          <cell r="Q365">
            <v>0</v>
          </cell>
          <cell r="R365">
            <v>0</v>
          </cell>
          <cell r="S365">
            <v>0</v>
          </cell>
          <cell r="T365">
            <v>0</v>
          </cell>
          <cell r="U365" t="str">
            <v> </v>
          </cell>
          <cell r="V365">
            <v>0</v>
          </cell>
          <cell r="W365">
            <v>0</v>
          </cell>
          <cell r="Y365" t="str">
            <v> </v>
          </cell>
          <cell r="Z365">
            <v>0</v>
          </cell>
          <cell r="AA365">
            <v>0</v>
          </cell>
        </row>
        <row r="366">
          <cell r="B366" t="str">
            <v>024</v>
          </cell>
          <cell r="C366" t="str">
            <v>TOTAL FUND</v>
          </cell>
          <cell r="Q366">
            <v>0</v>
          </cell>
          <cell r="R366">
            <v>0</v>
          </cell>
          <cell r="S366">
            <v>0</v>
          </cell>
          <cell r="T366">
            <v>0</v>
          </cell>
          <cell r="V366">
            <v>0</v>
          </cell>
          <cell r="W366">
            <v>0</v>
          </cell>
          <cell r="Z366">
            <v>0</v>
          </cell>
          <cell r="AA366">
            <v>0</v>
          </cell>
        </row>
        <row r="368">
          <cell r="C368" t="str">
            <v>BAL RETIREMENT </v>
          </cell>
          <cell r="D368" t="str">
            <v>04-6530116</v>
          </cell>
          <cell r="P368" t="str">
            <v> </v>
          </cell>
          <cell r="Q368">
            <v>0</v>
          </cell>
          <cell r="R368">
            <v>0</v>
          </cell>
          <cell r="S368">
            <v>0</v>
          </cell>
          <cell r="T368">
            <v>0</v>
          </cell>
          <cell r="U368" t="str">
            <v> </v>
          </cell>
          <cell r="V368">
            <v>0</v>
          </cell>
          <cell r="W368">
            <v>0</v>
          </cell>
          <cell r="Y368" t="str">
            <v> </v>
          </cell>
          <cell r="Z368">
            <v>0</v>
          </cell>
          <cell r="AA368">
            <v>0</v>
          </cell>
        </row>
        <row r="369">
          <cell r="B369" t="str">
            <v>243</v>
          </cell>
          <cell r="C369" t="str">
            <v>BAL RETIREMENT B</v>
          </cell>
          <cell r="D369" t="str">
            <v>04-6530116</v>
          </cell>
          <cell r="P369" t="str">
            <v> </v>
          </cell>
          <cell r="Q369">
            <v>0</v>
          </cell>
          <cell r="R369">
            <v>0</v>
          </cell>
          <cell r="S369">
            <v>0</v>
          </cell>
          <cell r="T369">
            <v>0</v>
          </cell>
          <cell r="U369" t="str">
            <v> </v>
          </cell>
          <cell r="V369">
            <v>0</v>
          </cell>
          <cell r="W369">
            <v>0</v>
          </cell>
          <cell r="Y369" t="str">
            <v> </v>
          </cell>
          <cell r="Z369">
            <v>0</v>
          </cell>
          <cell r="AA369">
            <v>0</v>
          </cell>
        </row>
        <row r="370">
          <cell r="B370" t="str">
            <v>2NC</v>
          </cell>
          <cell r="C370" t="str">
            <v>BAL RETIREMENT C</v>
          </cell>
          <cell r="D370" t="str">
            <v>04-6530116</v>
          </cell>
          <cell r="P370" t="str">
            <v> </v>
          </cell>
          <cell r="Q370">
            <v>0</v>
          </cell>
          <cell r="R370">
            <v>0</v>
          </cell>
          <cell r="S370">
            <v>0</v>
          </cell>
          <cell r="T370">
            <v>0</v>
          </cell>
          <cell r="U370" t="str">
            <v> </v>
          </cell>
          <cell r="V370">
            <v>0</v>
          </cell>
          <cell r="W370">
            <v>0</v>
          </cell>
          <cell r="Y370" t="str">
            <v> </v>
          </cell>
          <cell r="Z370">
            <v>0</v>
          </cell>
          <cell r="AA370">
            <v>0</v>
          </cell>
        </row>
        <row r="371">
          <cell r="B371" t="str">
            <v>908</v>
          </cell>
          <cell r="C371" t="str">
            <v>BAL RETIREMENT M</v>
          </cell>
          <cell r="D371" t="str">
            <v>04-6530116</v>
          </cell>
          <cell r="P371" t="str">
            <v> </v>
          </cell>
          <cell r="Q371">
            <v>0</v>
          </cell>
          <cell r="R371">
            <v>0</v>
          </cell>
          <cell r="S371">
            <v>0</v>
          </cell>
          <cell r="T371">
            <v>0</v>
          </cell>
          <cell r="U371" t="str">
            <v> </v>
          </cell>
          <cell r="V371">
            <v>0</v>
          </cell>
          <cell r="W371">
            <v>0</v>
          </cell>
          <cell r="Y371" t="str">
            <v> </v>
          </cell>
          <cell r="Z371">
            <v>0</v>
          </cell>
          <cell r="AA371">
            <v>0</v>
          </cell>
        </row>
        <row r="372">
          <cell r="B372" t="str">
            <v>2LF</v>
          </cell>
          <cell r="C372" t="str">
            <v>BAL RETIREMENT Y</v>
          </cell>
          <cell r="D372" t="str">
            <v>04-6530116</v>
          </cell>
          <cell r="P372" t="str">
            <v> </v>
          </cell>
          <cell r="Q372">
            <v>0</v>
          </cell>
          <cell r="R372">
            <v>0</v>
          </cell>
          <cell r="S372">
            <v>0</v>
          </cell>
          <cell r="T372">
            <v>0</v>
          </cell>
          <cell r="U372" t="str">
            <v> </v>
          </cell>
          <cell r="V372">
            <v>0</v>
          </cell>
          <cell r="W372">
            <v>0</v>
          </cell>
          <cell r="Y372" t="str">
            <v> </v>
          </cell>
          <cell r="Z372">
            <v>0</v>
          </cell>
          <cell r="AA372">
            <v>0</v>
          </cell>
        </row>
        <row r="373">
          <cell r="B373" t="str">
            <v>034</v>
          </cell>
          <cell r="C373" t="str">
            <v>TOTAL FUND</v>
          </cell>
          <cell r="Q373">
            <v>0</v>
          </cell>
          <cell r="R373">
            <v>0</v>
          </cell>
          <cell r="S373">
            <v>0</v>
          </cell>
          <cell r="T373">
            <v>0</v>
          </cell>
          <cell r="V373">
            <v>0</v>
          </cell>
          <cell r="W373">
            <v>0</v>
          </cell>
          <cell r="Z373">
            <v>0</v>
          </cell>
          <cell r="AA373">
            <v>0</v>
          </cell>
        </row>
        <row r="375">
          <cell r="C375" t="str">
            <v>HIGH QUALITY BOND</v>
          </cell>
          <cell r="D375" t="str">
            <v>04-6540848</v>
          </cell>
          <cell r="P375" t="str">
            <v> </v>
          </cell>
          <cell r="Q375">
            <v>0</v>
          </cell>
          <cell r="R375">
            <v>0</v>
          </cell>
          <cell r="S375">
            <v>0</v>
          </cell>
          <cell r="T375">
            <v>0</v>
          </cell>
          <cell r="U375" t="str">
            <v> </v>
          </cell>
          <cell r="V375">
            <v>0</v>
          </cell>
          <cell r="W375">
            <v>0</v>
          </cell>
          <cell r="Y375" t="str">
            <v> </v>
          </cell>
          <cell r="Z375">
            <v>0</v>
          </cell>
          <cell r="AA375">
            <v>0</v>
          </cell>
        </row>
        <row r="376">
          <cell r="B376" t="str">
            <v>334</v>
          </cell>
          <cell r="C376" t="str">
            <v>HIGH QUALITY BOND B </v>
          </cell>
          <cell r="D376" t="str">
            <v>04-6540848</v>
          </cell>
          <cell r="P376" t="str">
            <v> </v>
          </cell>
          <cell r="Q376">
            <v>0</v>
          </cell>
          <cell r="R376">
            <v>0</v>
          </cell>
          <cell r="S376">
            <v>0</v>
          </cell>
          <cell r="T376">
            <v>0</v>
          </cell>
          <cell r="U376" t="str">
            <v> </v>
          </cell>
          <cell r="V376">
            <v>0</v>
          </cell>
          <cell r="W376">
            <v>0</v>
          </cell>
          <cell r="Y376" t="str">
            <v> </v>
          </cell>
          <cell r="Z376">
            <v>0</v>
          </cell>
          <cell r="AA376">
            <v>0</v>
          </cell>
        </row>
        <row r="377">
          <cell r="B377" t="str">
            <v>878</v>
          </cell>
          <cell r="C377" t="str">
            <v>HIGH QUALITY BOND M</v>
          </cell>
          <cell r="D377" t="str">
            <v>04-6540848</v>
          </cell>
          <cell r="P377" t="str">
            <v> </v>
          </cell>
          <cell r="Q377">
            <v>0</v>
          </cell>
          <cell r="R377">
            <v>0</v>
          </cell>
          <cell r="S377">
            <v>0</v>
          </cell>
          <cell r="T377">
            <v>0</v>
          </cell>
          <cell r="U377" t="str">
            <v> </v>
          </cell>
          <cell r="V377">
            <v>0</v>
          </cell>
          <cell r="W377">
            <v>0</v>
          </cell>
          <cell r="Y377" t="str">
            <v> </v>
          </cell>
          <cell r="Z377">
            <v>0</v>
          </cell>
          <cell r="AA377">
            <v>0</v>
          </cell>
        </row>
        <row r="378">
          <cell r="B378" t="str">
            <v>039</v>
          </cell>
          <cell r="C378" t="str">
            <v>TOTAL FUND</v>
          </cell>
          <cell r="Q378">
            <v>0</v>
          </cell>
          <cell r="R378">
            <v>0</v>
          </cell>
          <cell r="S378">
            <v>0</v>
          </cell>
          <cell r="T378">
            <v>0</v>
          </cell>
          <cell r="V378">
            <v>0</v>
          </cell>
          <cell r="W378">
            <v>0</v>
          </cell>
          <cell r="Z378">
            <v>0</v>
          </cell>
          <cell r="AA378">
            <v>0</v>
          </cell>
        </row>
        <row r="380">
          <cell r="C380" t="str">
            <v>GLOBAL INCOME</v>
          </cell>
          <cell r="D380" t="str">
            <v>04-6549525</v>
          </cell>
          <cell r="E380">
            <v>397389.3</v>
          </cell>
          <cell r="F380">
            <v>392113.43</v>
          </cell>
          <cell r="G380">
            <v>381223.84</v>
          </cell>
          <cell r="H380">
            <v>377472.74</v>
          </cell>
          <cell r="I380">
            <v>375649.14</v>
          </cell>
          <cell r="J380">
            <v>380687.26</v>
          </cell>
          <cell r="K380">
            <v>380673.63</v>
          </cell>
          <cell r="L380">
            <v>380758.41</v>
          </cell>
          <cell r="M380">
            <v>383384.69</v>
          </cell>
          <cell r="N380">
            <v>385685.67</v>
          </cell>
          <cell r="O380">
            <v>279394.28</v>
          </cell>
          <cell r="P380">
            <v>277779.05</v>
          </cell>
          <cell r="Q380">
            <v>4392211.4399999995</v>
          </cell>
          <cell r="R380">
            <v>4405202.57</v>
          </cell>
          <cell r="S380">
            <v>4405202.57</v>
          </cell>
          <cell r="T380">
            <v>0</v>
          </cell>
          <cell r="U380" t="str">
            <v> </v>
          </cell>
          <cell r="V380">
            <v>0</v>
          </cell>
          <cell r="W380">
            <v>0</v>
          </cell>
          <cell r="Y380" t="str">
            <v> </v>
          </cell>
          <cell r="Z380">
            <v>0</v>
          </cell>
          <cell r="AA380">
            <v>0</v>
          </cell>
        </row>
        <row r="381">
          <cell r="B381" t="str">
            <v>220</v>
          </cell>
          <cell r="C381" t="str">
            <v>GLOBAL INCOME B</v>
          </cell>
          <cell r="D381" t="str">
            <v>04-6549525</v>
          </cell>
          <cell r="E381">
            <v>79443.78</v>
          </cell>
          <cell r="F381">
            <v>76434.37</v>
          </cell>
          <cell r="G381">
            <v>71342.28</v>
          </cell>
          <cell r="H381">
            <v>70595.7</v>
          </cell>
          <cell r="I381">
            <v>68646.9</v>
          </cell>
          <cell r="J381">
            <v>64729.8</v>
          </cell>
          <cell r="K381">
            <v>66418.92</v>
          </cell>
          <cell r="L381">
            <v>63164.46</v>
          </cell>
          <cell r="M381">
            <v>61004.78</v>
          </cell>
          <cell r="N381">
            <v>60085.02</v>
          </cell>
          <cell r="O381">
            <v>38092.44</v>
          </cell>
          <cell r="P381">
            <v>38486.47</v>
          </cell>
          <cell r="Q381">
            <v>758444.9199999999</v>
          </cell>
          <cell r="R381">
            <v>766962.83</v>
          </cell>
          <cell r="S381">
            <v>766962.83</v>
          </cell>
          <cell r="T381">
            <v>0</v>
          </cell>
          <cell r="U381" t="str">
            <v> </v>
          </cell>
          <cell r="V381">
            <v>0</v>
          </cell>
          <cell r="W381">
            <v>0</v>
          </cell>
          <cell r="Y381" t="str">
            <v> </v>
          </cell>
          <cell r="Z381">
            <v>0</v>
          </cell>
          <cell r="AA381">
            <v>0</v>
          </cell>
        </row>
        <row r="382">
          <cell r="B382" t="str">
            <v>2MW</v>
          </cell>
          <cell r="C382" t="str">
            <v>GLOBAL INCOME C</v>
          </cell>
          <cell r="D382" t="str">
            <v>04-6549525</v>
          </cell>
          <cell r="E382">
            <v>10220.85</v>
          </cell>
          <cell r="F382">
            <v>9879.2</v>
          </cell>
          <cell r="G382">
            <v>9232.8</v>
          </cell>
          <cell r="H382">
            <v>9417.9</v>
          </cell>
          <cell r="I382">
            <v>10330.42</v>
          </cell>
          <cell r="J382">
            <v>10539.65</v>
          </cell>
          <cell r="K382">
            <v>10810.17</v>
          </cell>
          <cell r="L382">
            <v>11121.94</v>
          </cell>
          <cell r="M382">
            <v>10725.45</v>
          </cell>
          <cell r="N382">
            <v>10705.76</v>
          </cell>
          <cell r="O382">
            <v>6758.83</v>
          </cell>
          <cell r="P382">
            <v>7158.21</v>
          </cell>
          <cell r="Q382">
            <v>116901.18000000001</v>
          </cell>
          <cell r="R382">
            <v>117179.66</v>
          </cell>
          <cell r="S382">
            <v>117179.66</v>
          </cell>
          <cell r="T382">
            <v>0</v>
          </cell>
          <cell r="U382" t="str">
            <v> </v>
          </cell>
          <cell r="V382">
            <v>0</v>
          </cell>
          <cell r="W382">
            <v>0</v>
          </cell>
          <cell r="Y382" t="str">
            <v> </v>
          </cell>
          <cell r="Z382">
            <v>0</v>
          </cell>
          <cell r="AA382">
            <v>0</v>
          </cell>
        </row>
        <row r="383">
          <cell r="B383" t="str">
            <v>26I</v>
          </cell>
          <cell r="C383" t="str">
            <v>GLOBAL INCOME R</v>
          </cell>
          <cell r="D383" t="str">
            <v>04-6549525</v>
          </cell>
          <cell r="E383">
            <v>332.32</v>
          </cell>
          <cell r="F383">
            <v>340.45</v>
          </cell>
          <cell r="G383">
            <v>480.41</v>
          </cell>
          <cell r="H383">
            <v>493.53</v>
          </cell>
          <cell r="I383">
            <v>512.7</v>
          </cell>
          <cell r="J383">
            <v>515.11</v>
          </cell>
          <cell r="K383">
            <v>543.25</v>
          </cell>
          <cell r="L383">
            <v>541.55</v>
          </cell>
          <cell r="M383">
            <v>572.43</v>
          </cell>
          <cell r="N383">
            <v>527.44</v>
          </cell>
          <cell r="O383">
            <v>340.11</v>
          </cell>
          <cell r="P383">
            <v>383.01</v>
          </cell>
          <cell r="Q383">
            <v>5582.31</v>
          </cell>
          <cell r="R383">
            <v>5582.58</v>
          </cell>
          <cell r="S383">
            <v>5582.58</v>
          </cell>
          <cell r="T383">
            <v>0</v>
          </cell>
          <cell r="U383" t="str">
            <v> </v>
          </cell>
          <cell r="V383">
            <v>0</v>
          </cell>
          <cell r="W383">
            <v>0</v>
          </cell>
          <cell r="Y383" t="str">
            <v> </v>
          </cell>
          <cell r="Z383">
            <v>0</v>
          </cell>
          <cell r="AA383">
            <v>0</v>
          </cell>
        </row>
        <row r="384">
          <cell r="B384" t="str">
            <v>906</v>
          </cell>
          <cell r="C384" t="str">
            <v>GLOBAL INCOME M</v>
          </cell>
          <cell r="D384" t="str">
            <v>04-6549525</v>
          </cell>
          <cell r="E384">
            <v>103049.91</v>
          </cell>
          <cell r="F384">
            <v>102976.74</v>
          </cell>
          <cell r="G384">
            <v>99613.12</v>
          </cell>
          <cell r="H384">
            <v>99126.23</v>
          </cell>
          <cell r="I384">
            <v>97636.84</v>
          </cell>
          <cell r="J384">
            <v>94742.63</v>
          </cell>
          <cell r="K384">
            <v>95105.53</v>
          </cell>
          <cell r="L384">
            <v>98002.75</v>
          </cell>
          <cell r="M384">
            <v>97380.95</v>
          </cell>
          <cell r="N384">
            <v>95295.57</v>
          </cell>
          <cell r="O384">
            <v>64970.29</v>
          </cell>
          <cell r="P384">
            <v>66315.33</v>
          </cell>
          <cell r="Q384">
            <v>1114215.8900000001</v>
          </cell>
          <cell r="R384">
            <v>1114245.54</v>
          </cell>
          <cell r="S384">
            <v>1114245.54</v>
          </cell>
          <cell r="T384">
            <v>0</v>
          </cell>
          <cell r="U384" t="str">
            <v> </v>
          </cell>
          <cell r="V384">
            <v>0</v>
          </cell>
          <cell r="W384">
            <v>0</v>
          </cell>
          <cell r="Y384" t="str">
            <v> </v>
          </cell>
          <cell r="Z384">
            <v>0</v>
          </cell>
          <cell r="AA384">
            <v>0</v>
          </cell>
        </row>
        <row r="385">
          <cell r="B385" t="str">
            <v>7FW</v>
          </cell>
          <cell r="C385" t="str">
            <v>GLOBAL INCOME Y</v>
          </cell>
          <cell r="D385" t="str">
            <v>04-6549525</v>
          </cell>
          <cell r="E385">
            <v>11766.1</v>
          </cell>
          <cell r="F385">
            <v>11784.1</v>
          </cell>
          <cell r="G385">
            <v>11886.16</v>
          </cell>
          <cell r="H385">
            <v>11666.16</v>
          </cell>
          <cell r="I385">
            <v>11873.72</v>
          </cell>
          <cell r="J385">
            <v>11738.89</v>
          </cell>
          <cell r="K385">
            <v>11603.92</v>
          </cell>
          <cell r="L385">
            <v>12092.53</v>
          </cell>
          <cell r="M385">
            <v>11902.23</v>
          </cell>
          <cell r="N385">
            <v>11654.22</v>
          </cell>
          <cell r="O385">
            <v>9319.09</v>
          </cell>
          <cell r="P385">
            <v>9038.26</v>
          </cell>
          <cell r="Q385">
            <v>136325.38</v>
          </cell>
          <cell r="R385">
            <v>136465.62</v>
          </cell>
          <cell r="S385">
            <v>136465.62</v>
          </cell>
          <cell r="T385">
            <v>0</v>
          </cell>
          <cell r="U385" t="str">
            <v> </v>
          </cell>
          <cell r="V385">
            <v>0</v>
          </cell>
          <cell r="W385">
            <v>0</v>
          </cell>
          <cell r="Y385" t="str">
            <v> </v>
          </cell>
          <cell r="Z385">
            <v>0</v>
          </cell>
          <cell r="AA385">
            <v>0</v>
          </cell>
        </row>
        <row r="386">
          <cell r="B386" t="str">
            <v>041</v>
          </cell>
          <cell r="C386" t="str">
            <v>TOTAL FUND</v>
          </cell>
          <cell r="Q386">
            <v>6523681.119999998</v>
          </cell>
          <cell r="R386">
            <v>6545638.800000001</v>
          </cell>
          <cell r="S386">
            <v>6545638.800000001</v>
          </cell>
          <cell r="T386">
            <v>0</v>
          </cell>
          <cell r="V386">
            <v>0</v>
          </cell>
          <cell r="W386">
            <v>0</v>
          </cell>
          <cell r="Z386">
            <v>0</v>
          </cell>
          <cell r="AA386">
            <v>0</v>
          </cell>
        </row>
        <row r="388">
          <cell r="B388" t="str">
            <v>062</v>
          </cell>
          <cell r="C388" t="str">
            <v>TAX EXEMPT MM</v>
          </cell>
          <cell r="D388" t="str">
            <v>04-6561110</v>
          </cell>
          <cell r="E388">
            <v>231915.78</v>
          </cell>
          <cell r="F388">
            <v>231795.53</v>
          </cell>
          <cell r="G388">
            <v>242856.72</v>
          </cell>
          <cell r="H388">
            <v>260497.62</v>
          </cell>
          <cell r="I388">
            <v>325557.23</v>
          </cell>
          <cell r="J388">
            <v>321104.13</v>
          </cell>
          <cell r="K388">
            <v>322434.86</v>
          </cell>
          <cell r="L388">
            <v>315759.15</v>
          </cell>
          <cell r="M388">
            <v>305973.24</v>
          </cell>
          <cell r="N388">
            <v>319887.41</v>
          </cell>
          <cell r="O388">
            <v>307219.92</v>
          </cell>
          <cell r="P388" t="str">
            <v> </v>
          </cell>
          <cell r="Q388">
            <v>3185001.59</v>
          </cell>
          <cell r="R388">
            <v>3523505.53</v>
          </cell>
          <cell r="S388">
            <v>0</v>
          </cell>
          <cell r="T388">
            <v>3523505.53</v>
          </cell>
          <cell r="U388" t="str">
            <v> </v>
          </cell>
          <cell r="V388">
            <v>0</v>
          </cell>
          <cell r="W388">
            <v>0</v>
          </cell>
          <cell r="Y388" t="str">
            <v> </v>
          </cell>
          <cell r="Z388">
            <v>0</v>
          </cell>
          <cell r="AA388">
            <v>0</v>
          </cell>
        </row>
        <row r="389">
          <cell r="Q389">
            <v>0</v>
          </cell>
        </row>
        <row r="390">
          <cell r="C390" t="str">
            <v>MASS TAX  EXEMPT </v>
          </cell>
          <cell r="D390" t="str">
            <v>04-6626127</v>
          </cell>
          <cell r="E390">
            <v>931515.68</v>
          </cell>
          <cell r="F390">
            <v>818611.95</v>
          </cell>
          <cell r="G390">
            <v>803489.81</v>
          </cell>
          <cell r="H390">
            <v>935112.32</v>
          </cell>
          <cell r="I390">
            <v>845159.52</v>
          </cell>
          <cell r="J390">
            <v>810108</v>
          </cell>
          <cell r="K390">
            <v>863628.37</v>
          </cell>
          <cell r="L390">
            <v>815445.98</v>
          </cell>
          <cell r="M390">
            <v>871588.55</v>
          </cell>
          <cell r="N390">
            <v>835392.46</v>
          </cell>
          <cell r="O390">
            <v>803370.57</v>
          </cell>
          <cell r="P390">
            <v>879591.24</v>
          </cell>
          <cell r="Q390">
            <v>10213014.45</v>
          </cell>
          <cell r="R390">
            <v>10211211.59</v>
          </cell>
          <cell r="S390">
            <v>0</v>
          </cell>
          <cell r="T390">
            <v>10211211.59</v>
          </cell>
          <cell r="U390">
            <v>89005.16</v>
          </cell>
          <cell r="V390">
            <v>89005.16</v>
          </cell>
          <cell r="W390">
            <v>89432.62</v>
          </cell>
          <cell r="Y390">
            <v>0</v>
          </cell>
          <cell r="Z390">
            <v>0</v>
          </cell>
          <cell r="AA390">
            <v>0</v>
          </cell>
        </row>
        <row r="391">
          <cell r="B391" t="str">
            <v>236</v>
          </cell>
          <cell r="C391" t="str">
            <v>MASS TAX  EXEMPT B</v>
          </cell>
          <cell r="D391" t="str">
            <v>04-6626127</v>
          </cell>
          <cell r="E391">
            <v>175012.08</v>
          </cell>
          <cell r="F391">
            <v>149953.33</v>
          </cell>
          <cell r="G391">
            <v>142380.94</v>
          </cell>
          <cell r="H391">
            <v>163000.2</v>
          </cell>
          <cell r="I391">
            <v>146982.04</v>
          </cell>
          <cell r="J391">
            <v>137281.98</v>
          </cell>
          <cell r="K391">
            <v>142882.94</v>
          </cell>
          <cell r="L391">
            <v>131263.63</v>
          </cell>
          <cell r="M391">
            <v>135055.2</v>
          </cell>
          <cell r="N391">
            <v>128910.01</v>
          </cell>
          <cell r="O391">
            <v>121612.79</v>
          </cell>
          <cell r="P391">
            <v>130337.95</v>
          </cell>
          <cell r="Q391">
            <v>1704673.09</v>
          </cell>
          <cell r="R391">
            <v>1687257.62</v>
          </cell>
          <cell r="S391">
            <v>0</v>
          </cell>
          <cell r="T391">
            <v>1687257.62</v>
          </cell>
          <cell r="U391" t="str">
            <v> </v>
          </cell>
          <cell r="V391">
            <v>0</v>
          </cell>
          <cell r="W391">
            <v>15796.29</v>
          </cell>
          <cell r="Y391" t="str">
            <v> </v>
          </cell>
          <cell r="Z391">
            <v>0</v>
          </cell>
          <cell r="AA391">
            <v>0</v>
          </cell>
        </row>
        <row r="392">
          <cell r="B392" t="str">
            <v>25T</v>
          </cell>
          <cell r="C392" t="str">
            <v>MASS TAX  EXEMPT C</v>
          </cell>
          <cell r="D392" t="str">
            <v>04-6626127</v>
          </cell>
          <cell r="E392">
            <v>7875.58</v>
          </cell>
          <cell r="F392">
            <v>7409.33</v>
          </cell>
          <cell r="G392">
            <v>7352.85</v>
          </cell>
          <cell r="H392">
            <v>9295.63</v>
          </cell>
          <cell r="I392">
            <v>9381.09</v>
          </cell>
          <cell r="J392">
            <v>9122.33</v>
          </cell>
          <cell r="K392">
            <v>11347.05</v>
          </cell>
          <cell r="L392">
            <v>10321.8</v>
          </cell>
          <cell r="M392">
            <v>10337.05</v>
          </cell>
          <cell r="N392">
            <v>10401.35</v>
          </cell>
          <cell r="O392">
            <v>10208.77</v>
          </cell>
          <cell r="P392">
            <v>11641.67</v>
          </cell>
          <cell r="Q392">
            <v>114694.50000000001</v>
          </cell>
          <cell r="R392">
            <v>117338.43</v>
          </cell>
          <cell r="S392">
            <v>0</v>
          </cell>
          <cell r="T392">
            <v>117338.43</v>
          </cell>
          <cell r="U392" t="str">
            <v> </v>
          </cell>
          <cell r="V392">
            <v>0</v>
          </cell>
          <cell r="W392">
            <v>1550.39</v>
          </cell>
          <cell r="Y392" t="str">
            <v> </v>
          </cell>
          <cell r="Z392">
            <v>0</v>
          </cell>
          <cell r="AA392">
            <v>0</v>
          </cell>
        </row>
        <row r="393">
          <cell r="B393" t="str">
            <v>258</v>
          </cell>
          <cell r="C393" t="str">
            <v>MASS TAX  EXEMPT M</v>
          </cell>
          <cell r="D393" t="str">
            <v>04-6626127</v>
          </cell>
          <cell r="E393">
            <v>15721.16</v>
          </cell>
          <cell r="F393">
            <v>13929.82</v>
          </cell>
          <cell r="G393">
            <v>13665.29</v>
          </cell>
          <cell r="H393">
            <v>16021.74</v>
          </cell>
          <cell r="I393">
            <v>14416.36</v>
          </cell>
          <cell r="J393">
            <v>13892.93</v>
          </cell>
          <cell r="K393">
            <v>14616.65</v>
          </cell>
          <cell r="L393">
            <v>13762.56</v>
          </cell>
          <cell r="M393">
            <v>14610.03</v>
          </cell>
          <cell r="N393">
            <v>14105.91</v>
          </cell>
          <cell r="O393">
            <v>13703.86</v>
          </cell>
          <cell r="P393">
            <v>14854.22</v>
          </cell>
          <cell r="Q393">
            <v>173300.53</v>
          </cell>
          <cell r="R393">
            <v>172824.32</v>
          </cell>
          <cell r="S393">
            <v>0</v>
          </cell>
          <cell r="T393">
            <v>172824.32</v>
          </cell>
          <cell r="U393" t="str">
            <v> </v>
          </cell>
          <cell r="V393">
            <v>0</v>
          </cell>
          <cell r="W393">
            <v>1632.92</v>
          </cell>
          <cell r="Y393" t="str">
            <v> </v>
          </cell>
          <cell r="Z393">
            <v>0</v>
          </cell>
          <cell r="AA393">
            <v>0</v>
          </cell>
        </row>
        <row r="394">
          <cell r="B394" t="str">
            <v>845</v>
          </cell>
          <cell r="C394" t="str">
            <v>TOTAL FUND</v>
          </cell>
          <cell r="Q394">
            <v>12205682.569999998</v>
          </cell>
          <cell r="R394">
            <v>12188631.96</v>
          </cell>
          <cell r="S394">
            <v>0</v>
          </cell>
          <cell r="T394">
            <v>12188631.96</v>
          </cell>
          <cell r="U394" t="str">
            <v> </v>
          </cell>
          <cell r="V394">
            <v>89005.16</v>
          </cell>
          <cell r="W394">
            <v>108412.22</v>
          </cell>
          <cell r="Y394" t="str">
            <v> </v>
          </cell>
          <cell r="Z394">
            <v>0</v>
          </cell>
          <cell r="AA394">
            <v>0</v>
          </cell>
        </row>
        <row r="396">
          <cell r="C396" t="str">
            <v>MINNESOTA TAX EX</v>
          </cell>
          <cell r="D396" t="str">
            <v>04-6626128</v>
          </cell>
          <cell r="E396">
            <v>328123.77</v>
          </cell>
          <cell r="F396">
            <v>283247.51</v>
          </cell>
          <cell r="G396">
            <v>272319.25</v>
          </cell>
          <cell r="H396">
            <v>322519.67</v>
          </cell>
          <cell r="I396">
            <v>294622.93</v>
          </cell>
          <cell r="J396">
            <v>285306.61</v>
          </cell>
          <cell r="K396">
            <v>314322.34</v>
          </cell>
          <cell r="L396">
            <v>290314.38</v>
          </cell>
          <cell r="M396">
            <v>314389.85</v>
          </cell>
          <cell r="N396">
            <v>292670.74</v>
          </cell>
          <cell r="O396">
            <v>282232.96</v>
          </cell>
          <cell r="P396">
            <v>308997.62</v>
          </cell>
          <cell r="Q396">
            <v>3589067.63</v>
          </cell>
          <cell r="R396">
            <v>3586151.93</v>
          </cell>
          <cell r="S396">
            <v>0</v>
          </cell>
          <cell r="T396">
            <v>3586151.93</v>
          </cell>
          <cell r="U396" t="str">
            <v> </v>
          </cell>
          <cell r="V396">
            <v>0</v>
          </cell>
          <cell r="W396">
            <v>0</v>
          </cell>
          <cell r="Y396" t="str">
            <v> </v>
          </cell>
          <cell r="Z396">
            <v>0</v>
          </cell>
          <cell r="AA396">
            <v>0</v>
          </cell>
        </row>
        <row r="397">
          <cell r="B397" t="str">
            <v>238</v>
          </cell>
          <cell r="C397" t="str">
            <v>MINNESOTA TAX EX B</v>
          </cell>
          <cell r="D397" t="str">
            <v>04-6626128</v>
          </cell>
          <cell r="E397">
            <v>70585.34</v>
          </cell>
          <cell r="F397">
            <v>59321.18</v>
          </cell>
          <cell r="G397">
            <v>56747.5</v>
          </cell>
          <cell r="H397">
            <v>65050.87</v>
          </cell>
          <cell r="I397">
            <v>56865.69</v>
          </cell>
          <cell r="J397">
            <v>52592.92</v>
          </cell>
          <cell r="K397">
            <v>55749.97</v>
          </cell>
          <cell r="L397">
            <v>49451.65</v>
          </cell>
          <cell r="M397">
            <v>52762.59</v>
          </cell>
          <cell r="N397">
            <v>47985.6</v>
          </cell>
          <cell r="O397">
            <v>45536.49</v>
          </cell>
          <cell r="P397">
            <v>47700.96</v>
          </cell>
          <cell r="Q397">
            <v>660350.7599999999</v>
          </cell>
          <cell r="R397">
            <v>652657.36</v>
          </cell>
          <cell r="S397">
            <v>0</v>
          </cell>
          <cell r="T397">
            <v>652657.36</v>
          </cell>
          <cell r="U397" t="str">
            <v> </v>
          </cell>
          <cell r="V397">
            <v>0</v>
          </cell>
          <cell r="W397">
            <v>0</v>
          </cell>
          <cell r="Y397" t="str">
            <v> </v>
          </cell>
          <cell r="Z397">
            <v>0</v>
          </cell>
          <cell r="AA397">
            <v>0</v>
          </cell>
        </row>
        <row r="398">
          <cell r="B398" t="str">
            <v>129</v>
          </cell>
          <cell r="C398" t="str">
            <v>MINNESOTA TAX EX M</v>
          </cell>
          <cell r="D398" t="str">
            <v>04-6626128</v>
          </cell>
          <cell r="E398">
            <v>3515.68</v>
          </cell>
          <cell r="F398">
            <v>3098.92</v>
          </cell>
          <cell r="G398">
            <v>3037.29</v>
          </cell>
          <cell r="H398">
            <v>3595.7</v>
          </cell>
          <cell r="I398">
            <v>2671.56</v>
          </cell>
          <cell r="J398">
            <v>2602.93</v>
          </cell>
          <cell r="K398">
            <v>2628.72</v>
          </cell>
          <cell r="L398">
            <v>2258.22</v>
          </cell>
          <cell r="M398">
            <v>2423.43</v>
          </cell>
          <cell r="N398">
            <v>2234.93</v>
          </cell>
          <cell r="O398">
            <v>1953.09</v>
          </cell>
          <cell r="P398">
            <v>1895.18</v>
          </cell>
          <cell r="Q398">
            <v>31915.65</v>
          </cell>
          <cell r="R398">
            <v>32467.71</v>
          </cell>
          <cell r="S398">
            <v>0</v>
          </cell>
          <cell r="T398">
            <v>32467.71</v>
          </cell>
          <cell r="U398" t="str">
            <v> </v>
          </cell>
          <cell r="V398">
            <v>0</v>
          </cell>
          <cell r="W398">
            <v>0</v>
          </cell>
          <cell r="Y398" t="str">
            <v> </v>
          </cell>
          <cell r="Z398">
            <v>0</v>
          </cell>
          <cell r="AA398">
            <v>0</v>
          </cell>
        </row>
        <row r="399">
          <cell r="B399" t="str">
            <v>7ND</v>
          </cell>
          <cell r="C399" t="str">
            <v>MINNESOTA TAX EX C</v>
          </cell>
          <cell r="D399" t="str">
            <v>04-6626128</v>
          </cell>
          <cell r="N399">
            <v>13.5</v>
          </cell>
          <cell r="O399">
            <v>24.66</v>
          </cell>
          <cell r="P399">
            <v>27.02</v>
          </cell>
          <cell r="Q399">
            <v>65.17999999999999</v>
          </cell>
          <cell r="R399">
            <v>77.02</v>
          </cell>
          <cell r="S399">
            <v>0</v>
          </cell>
          <cell r="T399">
            <v>77.02</v>
          </cell>
          <cell r="U399" t="str">
            <v> </v>
          </cell>
          <cell r="V399">
            <v>0</v>
          </cell>
          <cell r="W399">
            <v>0</v>
          </cell>
          <cell r="Y399" t="str">
            <v> </v>
          </cell>
          <cell r="Z399">
            <v>0</v>
          </cell>
          <cell r="AA399">
            <v>0</v>
          </cell>
        </row>
        <row r="400">
          <cell r="B400" t="str">
            <v>847</v>
          </cell>
          <cell r="C400" t="str">
            <v>TOTAL FUND</v>
          </cell>
          <cell r="Q400">
            <v>4281399.22</v>
          </cell>
          <cell r="R400">
            <v>4271354.02</v>
          </cell>
          <cell r="S400">
            <v>0</v>
          </cell>
          <cell r="T400">
            <v>4271354.02</v>
          </cell>
          <cell r="V400">
            <v>0</v>
          </cell>
          <cell r="W400">
            <v>0</v>
          </cell>
          <cell r="Z400">
            <v>0</v>
          </cell>
          <cell r="AA400">
            <v>0</v>
          </cell>
        </row>
        <row r="402">
          <cell r="C402" t="str">
            <v>OHIO TAX EXEMPT</v>
          </cell>
          <cell r="D402" t="str">
            <v>04-6626129</v>
          </cell>
          <cell r="E402">
            <v>454658.64</v>
          </cell>
          <cell r="F402">
            <v>497350.1</v>
          </cell>
          <cell r="G402">
            <v>437583.79</v>
          </cell>
          <cell r="H402">
            <v>464423.82</v>
          </cell>
          <cell r="I402">
            <v>449589.16</v>
          </cell>
          <cell r="J402">
            <v>515816.3</v>
          </cell>
          <cell r="K402">
            <v>483333.41</v>
          </cell>
          <cell r="L402">
            <v>455835.88</v>
          </cell>
          <cell r="M402">
            <v>517840.17</v>
          </cell>
          <cell r="N402">
            <v>456844.23</v>
          </cell>
          <cell r="O402">
            <v>507162.09</v>
          </cell>
          <cell r="P402">
            <v>478078.54</v>
          </cell>
          <cell r="Q402">
            <v>5718516.13</v>
          </cell>
          <cell r="R402">
            <v>5763173.81</v>
          </cell>
          <cell r="S402">
            <v>0</v>
          </cell>
          <cell r="T402">
            <v>5763173.81</v>
          </cell>
          <cell r="U402" t="str">
            <v> </v>
          </cell>
          <cell r="V402">
            <v>0</v>
          </cell>
          <cell r="W402">
            <v>0</v>
          </cell>
          <cell r="Y402" t="str">
            <v> </v>
          </cell>
          <cell r="Z402">
            <v>0</v>
          </cell>
          <cell r="AA402">
            <v>0</v>
          </cell>
        </row>
        <row r="403">
          <cell r="B403" t="str">
            <v>240</v>
          </cell>
          <cell r="C403" t="str">
            <v>OHIO TAX EXEMPT B</v>
          </cell>
          <cell r="D403" t="str">
            <v>04-6626129</v>
          </cell>
          <cell r="E403">
            <v>57008.65</v>
          </cell>
          <cell r="F403">
            <v>61261.65</v>
          </cell>
          <cell r="G403">
            <v>53890.17</v>
          </cell>
          <cell r="H403">
            <v>54564.05</v>
          </cell>
          <cell r="I403">
            <v>52604.56</v>
          </cell>
          <cell r="J403">
            <v>57696.22</v>
          </cell>
          <cell r="K403">
            <v>53095.69</v>
          </cell>
          <cell r="L403">
            <v>48637.39</v>
          </cell>
          <cell r="M403">
            <v>53797.38</v>
          </cell>
          <cell r="N403">
            <v>46305.01</v>
          </cell>
          <cell r="O403">
            <v>50329.77</v>
          </cell>
          <cell r="P403">
            <v>45942</v>
          </cell>
          <cell r="Q403">
            <v>635132.54</v>
          </cell>
          <cell r="R403">
            <v>632109.45</v>
          </cell>
          <cell r="S403">
            <v>0</v>
          </cell>
          <cell r="T403">
            <v>632109.45</v>
          </cell>
          <cell r="U403" t="str">
            <v> </v>
          </cell>
          <cell r="V403">
            <v>0</v>
          </cell>
          <cell r="W403">
            <v>0</v>
          </cell>
          <cell r="Y403" t="str">
            <v> </v>
          </cell>
          <cell r="Z403">
            <v>0</v>
          </cell>
          <cell r="AA403">
            <v>0</v>
          </cell>
        </row>
        <row r="404">
          <cell r="B404" t="str">
            <v>130</v>
          </cell>
          <cell r="C404" t="str">
            <v>OHIO TAX EXEMPT M</v>
          </cell>
          <cell r="D404" t="str">
            <v>04-6626129</v>
          </cell>
          <cell r="E404">
            <v>4019.14</v>
          </cell>
          <cell r="F404">
            <v>4380.57</v>
          </cell>
          <cell r="G404">
            <v>3715.83</v>
          </cell>
          <cell r="H404">
            <v>3951.49</v>
          </cell>
          <cell r="I404">
            <v>3860.12</v>
          </cell>
          <cell r="J404">
            <v>4315.32</v>
          </cell>
          <cell r="K404">
            <v>4084.57</v>
          </cell>
          <cell r="L404">
            <v>3829.07</v>
          </cell>
          <cell r="M404">
            <v>4394.34</v>
          </cell>
          <cell r="N404">
            <v>3904.74</v>
          </cell>
          <cell r="O404">
            <v>4397.03</v>
          </cell>
          <cell r="P404">
            <v>4210.25</v>
          </cell>
          <cell r="Q404">
            <v>49062.469999999994</v>
          </cell>
          <cell r="R404">
            <v>49246.52</v>
          </cell>
          <cell r="S404">
            <v>0</v>
          </cell>
          <cell r="T404">
            <v>49246.52</v>
          </cell>
          <cell r="U404" t="str">
            <v> </v>
          </cell>
          <cell r="V404">
            <v>0</v>
          </cell>
          <cell r="W404">
            <v>0</v>
          </cell>
          <cell r="Y404" t="str">
            <v> </v>
          </cell>
          <cell r="Z404">
            <v>0</v>
          </cell>
          <cell r="AA404">
            <v>0</v>
          </cell>
        </row>
        <row r="405">
          <cell r="B405" t="str">
            <v>7NE</v>
          </cell>
          <cell r="C405" t="str">
            <v>OHIO TAX EXEMPT C</v>
          </cell>
          <cell r="D405" t="str">
            <v>04-6626129</v>
          </cell>
          <cell r="N405">
            <v>8.5</v>
          </cell>
          <cell r="O405">
            <v>27.75</v>
          </cell>
          <cell r="P405">
            <v>71.93</v>
          </cell>
          <cell r="Q405">
            <v>108.18</v>
          </cell>
          <cell r="R405">
            <v>157.63</v>
          </cell>
          <cell r="S405">
            <v>0</v>
          </cell>
          <cell r="T405">
            <v>157.63</v>
          </cell>
          <cell r="U405" t="str">
            <v> </v>
          </cell>
          <cell r="V405">
            <v>0</v>
          </cell>
          <cell r="W405">
            <v>0</v>
          </cell>
          <cell r="Y405" t="str">
            <v> </v>
          </cell>
          <cell r="Z405">
            <v>0</v>
          </cell>
          <cell r="AA405">
            <v>0</v>
          </cell>
        </row>
        <row r="406">
          <cell r="B406" t="str">
            <v>848</v>
          </cell>
          <cell r="C406" t="str">
            <v>TOTAL FUND</v>
          </cell>
          <cell r="Q406">
            <v>6402819.319999999</v>
          </cell>
          <cell r="R406">
            <v>6444687.409999999</v>
          </cell>
          <cell r="S406">
            <v>0</v>
          </cell>
          <cell r="T406">
            <v>6444687.409999999</v>
          </cell>
          <cell r="V406">
            <v>0</v>
          </cell>
          <cell r="W406">
            <v>0</v>
          </cell>
          <cell r="Z406">
            <v>0</v>
          </cell>
          <cell r="AA406">
            <v>0</v>
          </cell>
        </row>
        <row r="408">
          <cell r="C408" t="str">
            <v>MICHIGAN TAX EXEMPT</v>
          </cell>
          <cell r="D408" t="str">
            <v>04-6626130</v>
          </cell>
          <cell r="E408">
            <v>322135.49</v>
          </cell>
          <cell r="F408">
            <v>334479.78</v>
          </cell>
          <cell r="G408">
            <v>288681.04</v>
          </cell>
          <cell r="H408">
            <v>314346.08</v>
          </cell>
          <cell r="I408">
            <v>305321.02</v>
          </cell>
          <cell r="J408">
            <v>338586.28</v>
          </cell>
          <cell r="K408">
            <v>312902.68</v>
          </cell>
          <cell r="L408">
            <v>301900.31</v>
          </cell>
          <cell r="M408">
            <v>344472.36</v>
          </cell>
          <cell r="N408">
            <v>301268.09</v>
          </cell>
          <cell r="O408">
            <v>332681.42</v>
          </cell>
          <cell r="P408">
            <v>318624.24</v>
          </cell>
          <cell r="Q408">
            <v>3815398.79</v>
          </cell>
          <cell r="R408">
            <v>3828506.07</v>
          </cell>
          <cell r="S408">
            <v>0</v>
          </cell>
          <cell r="T408">
            <v>3828506.07</v>
          </cell>
          <cell r="U408" t="str">
            <v> </v>
          </cell>
          <cell r="V408">
            <v>0</v>
          </cell>
          <cell r="W408">
            <v>0</v>
          </cell>
          <cell r="Y408" t="str">
            <v> </v>
          </cell>
          <cell r="Z408">
            <v>0</v>
          </cell>
          <cell r="AA408">
            <v>0</v>
          </cell>
        </row>
        <row r="409">
          <cell r="B409" t="str">
            <v>237</v>
          </cell>
          <cell r="C409" t="str">
            <v>MICHIGAN TAX EXEMPT B</v>
          </cell>
          <cell r="D409" t="str">
            <v>04-6626130</v>
          </cell>
          <cell r="E409">
            <v>53851.3</v>
          </cell>
          <cell r="F409">
            <v>55671.83</v>
          </cell>
          <cell r="G409">
            <v>47600.94</v>
          </cell>
          <cell r="H409">
            <v>50572.26</v>
          </cell>
          <cell r="I409">
            <v>47679.11</v>
          </cell>
          <cell r="J409">
            <v>53058.38</v>
          </cell>
          <cell r="K409">
            <v>47876.2</v>
          </cell>
          <cell r="L409">
            <v>45363.77</v>
          </cell>
          <cell r="M409">
            <v>50235.72</v>
          </cell>
          <cell r="N409">
            <v>43968.17</v>
          </cell>
          <cell r="O409">
            <v>47496.63</v>
          </cell>
          <cell r="P409">
            <v>43930.87</v>
          </cell>
          <cell r="Q409">
            <v>587305.1799999999</v>
          </cell>
          <cell r="R409">
            <v>585049.03</v>
          </cell>
          <cell r="S409">
            <v>0</v>
          </cell>
          <cell r="T409">
            <v>585049.03</v>
          </cell>
          <cell r="U409" t="str">
            <v> </v>
          </cell>
          <cell r="V409">
            <v>0</v>
          </cell>
          <cell r="W409">
            <v>0</v>
          </cell>
          <cell r="Y409" t="str">
            <v> </v>
          </cell>
          <cell r="Z409">
            <v>0</v>
          </cell>
          <cell r="AA409">
            <v>0</v>
          </cell>
        </row>
        <row r="410">
          <cell r="B410" t="str">
            <v>126</v>
          </cell>
          <cell r="C410" t="str">
            <v>MICHIGAN TAX EXEMPT M</v>
          </cell>
          <cell r="D410" t="str">
            <v>04-6626130</v>
          </cell>
          <cell r="E410">
            <v>3312.12</v>
          </cell>
          <cell r="F410">
            <v>3630.55</v>
          </cell>
          <cell r="G410">
            <v>3157.37</v>
          </cell>
          <cell r="H410">
            <v>3447.14</v>
          </cell>
          <cell r="I410">
            <v>3324.6</v>
          </cell>
          <cell r="J410">
            <v>3701.62</v>
          </cell>
          <cell r="K410">
            <v>3393.16</v>
          </cell>
          <cell r="L410">
            <v>3216.56</v>
          </cell>
          <cell r="M410">
            <v>3703.67</v>
          </cell>
          <cell r="N410">
            <v>3273.62</v>
          </cell>
          <cell r="O410">
            <v>3612.59</v>
          </cell>
          <cell r="P410">
            <v>3467.89</v>
          </cell>
          <cell r="Q410">
            <v>41240.89</v>
          </cell>
          <cell r="R410">
            <v>41383.77</v>
          </cell>
          <cell r="S410">
            <v>0</v>
          </cell>
          <cell r="T410">
            <v>41383.77</v>
          </cell>
          <cell r="U410" t="str">
            <v> </v>
          </cell>
          <cell r="V410">
            <v>0</v>
          </cell>
          <cell r="W410">
            <v>0</v>
          </cell>
          <cell r="Y410" t="str">
            <v> </v>
          </cell>
          <cell r="Z410">
            <v>0</v>
          </cell>
          <cell r="AA410">
            <v>0</v>
          </cell>
        </row>
        <row r="411">
          <cell r="B411" t="str">
            <v>7NC</v>
          </cell>
          <cell r="C411" t="str">
            <v>MICHIGAN TAX EXEMPT C</v>
          </cell>
          <cell r="D411" t="str">
            <v>04-6626130</v>
          </cell>
          <cell r="N411">
            <v>8.16</v>
          </cell>
          <cell r="O411">
            <v>26.06</v>
          </cell>
          <cell r="P411">
            <v>25.15</v>
          </cell>
          <cell r="Q411">
            <v>59.37</v>
          </cell>
          <cell r="R411">
            <v>75.21</v>
          </cell>
          <cell r="S411">
            <v>0</v>
          </cell>
          <cell r="T411">
            <v>75.21</v>
          </cell>
          <cell r="U411" t="str">
            <v> </v>
          </cell>
          <cell r="V411">
            <v>0</v>
          </cell>
          <cell r="W411">
            <v>0</v>
          </cell>
          <cell r="Y411" t="str">
            <v> </v>
          </cell>
          <cell r="Z411">
            <v>0</v>
          </cell>
          <cell r="AA411">
            <v>0</v>
          </cell>
        </row>
        <row r="412">
          <cell r="B412" t="str">
            <v>846</v>
          </cell>
          <cell r="C412" t="str">
            <v>TOTAL FUND</v>
          </cell>
          <cell r="P412" t="str">
            <v> </v>
          </cell>
          <cell r="Q412">
            <v>4444004.2299999995</v>
          </cell>
          <cell r="R412">
            <v>4455014.079999999</v>
          </cell>
          <cell r="S412">
            <v>0</v>
          </cell>
          <cell r="T412">
            <v>4455014.079999999</v>
          </cell>
          <cell r="V412">
            <v>0</v>
          </cell>
          <cell r="W412">
            <v>0</v>
          </cell>
          <cell r="Z412">
            <v>0</v>
          </cell>
          <cell r="AA412">
            <v>0</v>
          </cell>
        </row>
        <row r="414">
          <cell r="C414" t="str">
            <v>UTILITIES GROWTH &amp; INCOME</v>
          </cell>
          <cell r="D414" t="str">
            <v>04-6660195</v>
          </cell>
          <cell r="G414">
            <v>2196461.32</v>
          </cell>
          <cell r="J414">
            <v>2111276.83</v>
          </cell>
          <cell r="M414">
            <v>2183229.93</v>
          </cell>
          <cell r="P414">
            <v>1926405.86</v>
          </cell>
          <cell r="Q414">
            <v>8417373.94</v>
          </cell>
          <cell r="R414">
            <v>8434203.13</v>
          </cell>
          <cell r="S414">
            <v>8434203.13</v>
          </cell>
          <cell r="T414">
            <v>0</v>
          </cell>
          <cell r="U414" t="str">
            <v> </v>
          </cell>
          <cell r="V414">
            <v>0</v>
          </cell>
          <cell r="W414">
            <v>0</v>
          </cell>
          <cell r="Y414" t="str">
            <v> </v>
          </cell>
          <cell r="Z414">
            <v>0</v>
          </cell>
          <cell r="AA414">
            <v>0</v>
          </cell>
        </row>
        <row r="415">
          <cell r="B415" t="str">
            <v>884</v>
          </cell>
          <cell r="C415" t="str">
            <v>UTILITIES GROWTH &amp; INCOME B</v>
          </cell>
          <cell r="D415" t="str">
            <v>04-6660195</v>
          </cell>
          <cell r="G415">
            <v>202086.63</v>
          </cell>
          <cell r="J415">
            <v>177791.32</v>
          </cell>
          <cell r="M415">
            <v>155735.48</v>
          </cell>
          <cell r="P415">
            <v>106863.2</v>
          </cell>
          <cell r="Q415">
            <v>642476.63</v>
          </cell>
          <cell r="R415">
            <v>652843.67</v>
          </cell>
          <cell r="S415">
            <v>652843.67</v>
          </cell>
          <cell r="T415">
            <v>0</v>
          </cell>
          <cell r="U415" t="str">
            <v> </v>
          </cell>
          <cell r="V415">
            <v>0</v>
          </cell>
          <cell r="W415">
            <v>0</v>
          </cell>
          <cell r="Y415" t="str">
            <v> </v>
          </cell>
          <cell r="Z415">
            <v>0</v>
          </cell>
          <cell r="AA415">
            <v>0</v>
          </cell>
        </row>
        <row r="416">
          <cell r="B416" t="str">
            <v>2NH</v>
          </cell>
          <cell r="C416" t="str">
            <v>UTILITIES GROWTH &amp; INCOME C</v>
          </cell>
          <cell r="D416" t="str">
            <v>04-6660195</v>
          </cell>
          <cell r="G416">
            <v>12840.67</v>
          </cell>
          <cell r="J416">
            <v>11674.34</v>
          </cell>
          <cell r="M416">
            <v>10743.67</v>
          </cell>
          <cell r="P416">
            <v>9080.91</v>
          </cell>
          <cell r="Q416">
            <v>44339.59</v>
          </cell>
          <cell r="R416">
            <v>44618.67</v>
          </cell>
          <cell r="S416">
            <v>44618.67</v>
          </cell>
          <cell r="T416">
            <v>0</v>
          </cell>
          <cell r="U416" t="str">
            <v> </v>
          </cell>
          <cell r="V416">
            <v>0</v>
          </cell>
          <cell r="W416">
            <v>0</v>
          </cell>
          <cell r="Y416" t="str">
            <v> </v>
          </cell>
          <cell r="Z416">
            <v>0</v>
          </cell>
          <cell r="AA416">
            <v>0</v>
          </cell>
        </row>
        <row r="417">
          <cell r="B417" t="str">
            <v>26T</v>
          </cell>
          <cell r="C417" t="str">
            <v>UTILITIES GROWTH &amp; INCOME R</v>
          </cell>
          <cell r="D417" t="str">
            <v>04-6660195</v>
          </cell>
          <cell r="G417">
            <v>1257.38</v>
          </cell>
          <cell r="J417">
            <v>955.79</v>
          </cell>
          <cell r="M417">
            <v>1105.88</v>
          </cell>
          <cell r="P417">
            <v>962.46</v>
          </cell>
          <cell r="Q417">
            <v>4281.51</v>
          </cell>
          <cell r="R417">
            <v>4281.51</v>
          </cell>
          <cell r="S417">
            <v>4281.51</v>
          </cell>
          <cell r="T417">
            <v>0</v>
          </cell>
          <cell r="U417" t="str">
            <v> </v>
          </cell>
          <cell r="V417">
            <v>0</v>
          </cell>
          <cell r="W417">
            <v>0</v>
          </cell>
          <cell r="Y417" t="str">
            <v> </v>
          </cell>
          <cell r="Z417">
            <v>0</v>
          </cell>
          <cell r="AA417">
            <v>0</v>
          </cell>
        </row>
        <row r="418">
          <cell r="B418" t="str">
            <v>869</v>
          </cell>
          <cell r="C418" t="str">
            <v>UTILITIES GROWTH &amp; INCOME M</v>
          </cell>
          <cell r="D418" t="str">
            <v>04-6660195</v>
          </cell>
          <cell r="G418">
            <v>12324.76</v>
          </cell>
          <cell r="J418">
            <v>10732.78</v>
          </cell>
          <cell r="M418">
            <v>10462.87</v>
          </cell>
          <cell r="P418">
            <v>8436.84</v>
          </cell>
          <cell r="Q418">
            <v>41957.25</v>
          </cell>
          <cell r="R418">
            <v>42063.18</v>
          </cell>
          <cell r="S418">
            <v>42063.18</v>
          </cell>
          <cell r="T418">
            <v>0</v>
          </cell>
          <cell r="U418" t="str">
            <v> </v>
          </cell>
          <cell r="V418">
            <v>0</v>
          </cell>
          <cell r="W418">
            <v>0</v>
          </cell>
          <cell r="Y418" t="str">
            <v> </v>
          </cell>
          <cell r="Z418">
            <v>0</v>
          </cell>
          <cell r="AA418">
            <v>0</v>
          </cell>
        </row>
        <row r="419">
          <cell r="B419" t="str">
            <v>7FX</v>
          </cell>
          <cell r="C419" t="str">
            <v>UTILITIES GROWTH &amp; INCOME Y</v>
          </cell>
          <cell r="D419" t="str">
            <v>04-6660195</v>
          </cell>
          <cell r="G419">
            <v>17206.25</v>
          </cell>
          <cell r="J419">
            <v>15774.41</v>
          </cell>
          <cell r="M419">
            <v>16859.87</v>
          </cell>
          <cell r="P419">
            <v>15950.69</v>
          </cell>
          <cell r="Q419">
            <v>65791.22</v>
          </cell>
          <cell r="R419">
            <v>65792.85</v>
          </cell>
          <cell r="S419">
            <v>65792.85</v>
          </cell>
          <cell r="T419">
            <v>0</v>
          </cell>
          <cell r="U419" t="str">
            <v> </v>
          </cell>
          <cell r="V419">
            <v>0</v>
          </cell>
          <cell r="W419">
            <v>0</v>
          </cell>
          <cell r="Y419" t="str">
            <v> </v>
          </cell>
          <cell r="Z419">
            <v>0</v>
          </cell>
          <cell r="AA419">
            <v>0</v>
          </cell>
        </row>
        <row r="420">
          <cell r="B420" t="str">
            <v>840</v>
          </cell>
          <cell r="C420" t="str">
            <v>TOTAL FUND</v>
          </cell>
          <cell r="Q420">
            <v>9216220.14</v>
          </cell>
          <cell r="R420">
            <v>9243803.01</v>
          </cell>
          <cell r="S420">
            <v>9243803.01</v>
          </cell>
          <cell r="T420">
            <v>0</v>
          </cell>
          <cell r="V420">
            <v>0</v>
          </cell>
          <cell r="W420">
            <v>0</v>
          </cell>
          <cell r="Z420">
            <v>0</v>
          </cell>
          <cell r="AA420">
            <v>0</v>
          </cell>
        </row>
        <row r="422">
          <cell r="C422" t="str">
            <v>LIM DUR GOV INC</v>
          </cell>
          <cell r="D422" t="str">
            <v>04-6661044</v>
          </cell>
          <cell r="E422">
            <v>811477.68</v>
          </cell>
          <cell r="F422">
            <v>772447.88</v>
          </cell>
          <cell r="G422">
            <v>587671.38</v>
          </cell>
          <cell r="H422">
            <v>725391.67</v>
          </cell>
          <cell r="I422">
            <v>723446.68</v>
          </cell>
          <cell r="J422">
            <v>585231.43</v>
          </cell>
          <cell r="K422">
            <v>67932.39</v>
          </cell>
          <cell r="L422">
            <v>627066.42</v>
          </cell>
          <cell r="M422">
            <v>596731.11</v>
          </cell>
          <cell r="N422">
            <v>649317.23</v>
          </cell>
          <cell r="O422">
            <v>629377.34</v>
          </cell>
          <cell r="P422" t="str">
            <v> </v>
          </cell>
          <cell r="Q422">
            <v>6776091.209999999</v>
          </cell>
          <cell r="R422">
            <v>8340123.93</v>
          </cell>
          <cell r="S422">
            <v>8340123.93</v>
          </cell>
          <cell r="T422">
            <v>0</v>
          </cell>
          <cell r="U422" t="str">
            <v> </v>
          </cell>
          <cell r="V422">
            <v>0</v>
          </cell>
          <cell r="W422">
            <v>0</v>
          </cell>
          <cell r="Y422" t="str">
            <v> </v>
          </cell>
          <cell r="Z422">
            <v>0</v>
          </cell>
          <cell r="AA422">
            <v>0</v>
          </cell>
        </row>
        <row r="423">
          <cell r="B423" t="str">
            <v>428</v>
          </cell>
          <cell r="C423" t="str">
            <v>LIM DUR GOV INC B</v>
          </cell>
          <cell r="D423" t="str">
            <v>04-6661044</v>
          </cell>
          <cell r="E423">
            <v>237376.02</v>
          </cell>
          <cell r="F423">
            <v>222646.68</v>
          </cell>
          <cell r="G423">
            <v>207510.45</v>
          </cell>
          <cell r="H423">
            <v>259356.52</v>
          </cell>
          <cell r="I423">
            <v>246890.08</v>
          </cell>
          <cell r="J423">
            <v>188872.99</v>
          </cell>
          <cell r="K423">
            <v>214383.13</v>
          </cell>
          <cell r="L423">
            <v>192293.42</v>
          </cell>
          <cell r="M423">
            <v>179630.44</v>
          </cell>
          <cell r="N423">
            <v>188271.63</v>
          </cell>
          <cell r="O423">
            <v>179112.74</v>
          </cell>
          <cell r="P423" t="str">
            <v> </v>
          </cell>
          <cell r="Q423">
            <v>2316344.0999999996</v>
          </cell>
          <cell r="R423">
            <v>2566098.99</v>
          </cell>
          <cell r="S423">
            <v>2566098.99</v>
          </cell>
          <cell r="T423">
            <v>0</v>
          </cell>
          <cell r="U423" t="str">
            <v> </v>
          </cell>
          <cell r="V423">
            <v>0</v>
          </cell>
          <cell r="W423">
            <v>0</v>
          </cell>
          <cell r="Y423" t="str">
            <v> </v>
          </cell>
          <cell r="Z423">
            <v>0</v>
          </cell>
          <cell r="AA423">
            <v>0</v>
          </cell>
        </row>
        <row r="424">
          <cell r="B424" t="str">
            <v>2MU</v>
          </cell>
          <cell r="C424" t="str">
            <v>LIM DUR GOV INC C</v>
          </cell>
          <cell r="D424" t="str">
            <v>04-6661044</v>
          </cell>
          <cell r="E424">
            <v>27114.35</v>
          </cell>
          <cell r="F424">
            <v>26540.86</v>
          </cell>
          <cell r="G424">
            <v>25191.45</v>
          </cell>
          <cell r="H424">
            <v>32616.71</v>
          </cell>
          <cell r="I424">
            <v>32466.89</v>
          </cell>
          <cell r="J424">
            <v>24854.02</v>
          </cell>
          <cell r="K424">
            <v>29145.48</v>
          </cell>
          <cell r="L424">
            <v>27159.76</v>
          </cell>
          <cell r="M424">
            <v>25970.76</v>
          </cell>
          <cell r="N424">
            <v>28403.99</v>
          </cell>
          <cell r="O424">
            <v>28086.91</v>
          </cell>
          <cell r="P424" t="str">
            <v> </v>
          </cell>
          <cell r="Q424">
            <v>307551.18</v>
          </cell>
          <cell r="R424">
            <v>343026.18</v>
          </cell>
          <cell r="S424">
            <v>343026.18</v>
          </cell>
          <cell r="T424">
            <v>0</v>
          </cell>
          <cell r="U424" t="str">
            <v> </v>
          </cell>
          <cell r="V424">
            <v>0</v>
          </cell>
          <cell r="W424">
            <v>0</v>
          </cell>
          <cell r="Y424" t="str">
            <v> </v>
          </cell>
          <cell r="Z424">
            <v>0</v>
          </cell>
          <cell r="AA424">
            <v>0</v>
          </cell>
        </row>
        <row r="425">
          <cell r="B425" t="str">
            <v>674</v>
          </cell>
          <cell r="C425" t="str">
            <v>LIM DUR GOV INC M</v>
          </cell>
          <cell r="D425" t="str">
            <v>04-6661044</v>
          </cell>
          <cell r="E425">
            <v>17821.43</v>
          </cell>
          <cell r="F425">
            <v>16339.74</v>
          </cell>
          <cell r="G425">
            <v>16296.33</v>
          </cell>
          <cell r="H425">
            <v>20239.49</v>
          </cell>
          <cell r="I425">
            <v>19866.01</v>
          </cell>
          <cell r="J425">
            <v>16019.07</v>
          </cell>
          <cell r="K425">
            <v>18180.12</v>
          </cell>
          <cell r="L425">
            <v>16963.5</v>
          </cell>
          <cell r="M425">
            <v>16113.03</v>
          </cell>
          <cell r="N425">
            <v>17742.4</v>
          </cell>
          <cell r="O425">
            <v>17232.86</v>
          </cell>
          <cell r="P425" t="str">
            <v> </v>
          </cell>
          <cell r="Q425">
            <v>192813.97999999998</v>
          </cell>
          <cell r="R425">
            <v>215051.09</v>
          </cell>
          <cell r="S425">
            <v>215051.09</v>
          </cell>
          <cell r="T425">
            <v>0</v>
          </cell>
          <cell r="U425" t="str">
            <v> </v>
          </cell>
          <cell r="V425">
            <v>0</v>
          </cell>
          <cell r="W425">
            <v>0</v>
          </cell>
          <cell r="Y425" t="str">
            <v> </v>
          </cell>
          <cell r="Z425">
            <v>0</v>
          </cell>
          <cell r="AA425">
            <v>0</v>
          </cell>
        </row>
        <row r="426">
          <cell r="B426" t="str">
            <v>26Q</v>
          </cell>
          <cell r="C426" t="str">
            <v>LIM DUR GOV INC R</v>
          </cell>
          <cell r="D426" t="str">
            <v>04-6661044</v>
          </cell>
          <cell r="E426">
            <v>464.64</v>
          </cell>
          <cell r="F426">
            <v>472.5</v>
          </cell>
          <cell r="G426">
            <v>479.18</v>
          </cell>
          <cell r="H426">
            <v>634.06</v>
          </cell>
          <cell r="I426">
            <v>711.18</v>
          </cell>
          <cell r="J426">
            <v>592.33</v>
          </cell>
          <cell r="K426">
            <v>536748.41</v>
          </cell>
          <cell r="L426">
            <v>535.31</v>
          </cell>
          <cell r="M426">
            <v>529.75</v>
          </cell>
          <cell r="N426">
            <v>597.08</v>
          </cell>
          <cell r="O426">
            <v>617.04</v>
          </cell>
          <cell r="P426" t="str">
            <v> </v>
          </cell>
          <cell r="Q426">
            <v>542381.4800000001</v>
          </cell>
          <cell r="R426">
            <v>6926.6</v>
          </cell>
          <cell r="S426">
            <v>6926.6</v>
          </cell>
          <cell r="T426">
            <v>0</v>
          </cell>
          <cell r="U426" t="str">
            <v> </v>
          </cell>
          <cell r="V426">
            <v>0</v>
          </cell>
          <cell r="W426">
            <v>0</v>
          </cell>
          <cell r="Y426" t="str">
            <v> </v>
          </cell>
          <cell r="Z426">
            <v>0</v>
          </cell>
          <cell r="AA426">
            <v>0</v>
          </cell>
        </row>
        <row r="427">
          <cell r="B427" t="str">
            <v>2BD</v>
          </cell>
          <cell r="C427" t="str">
            <v>LIM DUR GOV INC Y</v>
          </cell>
          <cell r="D427" t="str">
            <v>04-6661044</v>
          </cell>
          <cell r="E427">
            <v>461195.95</v>
          </cell>
          <cell r="F427">
            <v>445246.55</v>
          </cell>
          <cell r="G427">
            <v>448406.51</v>
          </cell>
          <cell r="H427">
            <v>548721.54</v>
          </cell>
          <cell r="I427">
            <v>553704.57</v>
          </cell>
          <cell r="J427">
            <v>462286.9</v>
          </cell>
          <cell r="K427">
            <v>568.98</v>
          </cell>
          <cell r="L427">
            <v>511495.46</v>
          </cell>
          <cell r="M427">
            <v>491968.53</v>
          </cell>
          <cell r="N427">
            <v>539363.2</v>
          </cell>
          <cell r="O427">
            <v>531387.8</v>
          </cell>
          <cell r="P427" t="str">
            <v> </v>
          </cell>
          <cell r="Q427">
            <v>4994345.99</v>
          </cell>
          <cell r="R427">
            <v>6138707.78</v>
          </cell>
          <cell r="S427">
            <v>6138707.78</v>
          </cell>
          <cell r="T427">
            <v>0</v>
          </cell>
          <cell r="U427" t="str">
            <v> </v>
          </cell>
          <cell r="V427">
            <v>0</v>
          </cell>
          <cell r="W427">
            <v>0</v>
          </cell>
          <cell r="Y427" t="str">
            <v> </v>
          </cell>
          <cell r="Z427">
            <v>0</v>
          </cell>
          <cell r="AA427">
            <v>0</v>
          </cell>
        </row>
        <row r="428">
          <cell r="B428" t="str">
            <v>398</v>
          </cell>
          <cell r="C428" t="str">
            <v>TOTAL FUND</v>
          </cell>
          <cell r="Q428">
            <v>15129527.94</v>
          </cell>
          <cell r="R428">
            <v>17609934.57</v>
          </cell>
          <cell r="S428">
            <v>17609934.57</v>
          </cell>
          <cell r="T428">
            <v>0</v>
          </cell>
          <cell r="U428" t="str">
            <v> </v>
          </cell>
          <cell r="V428">
            <v>0</v>
          </cell>
          <cell r="W428">
            <v>0</v>
          </cell>
          <cell r="Y428" t="str">
            <v> </v>
          </cell>
          <cell r="Z428">
            <v>0</v>
          </cell>
          <cell r="AA428">
            <v>0</v>
          </cell>
        </row>
        <row r="430">
          <cell r="C430" t="str">
            <v>INT'L EQUITY</v>
          </cell>
          <cell r="D430" t="str">
            <v>04-6661045</v>
          </cell>
          <cell r="P430">
            <v>85074681.43</v>
          </cell>
          <cell r="Q430">
            <v>85074681.43</v>
          </cell>
          <cell r="R430">
            <v>85346849.51</v>
          </cell>
          <cell r="S430">
            <v>85346849.51</v>
          </cell>
          <cell r="T430">
            <v>0</v>
          </cell>
          <cell r="U430">
            <v>154690208.0769</v>
          </cell>
          <cell r="V430">
            <v>154690208.0769</v>
          </cell>
          <cell r="W430">
            <v>154599698.74</v>
          </cell>
          <cell r="Y430">
            <v>23114628.793100003</v>
          </cell>
          <cell r="Z430">
            <v>23114628.793100003</v>
          </cell>
          <cell r="AA430">
            <v>23775192.97</v>
          </cell>
        </row>
        <row r="431">
          <cell r="B431" t="str">
            <v>524</v>
          </cell>
          <cell r="C431" t="str">
            <v>INT'L EQUITY B</v>
          </cell>
          <cell r="D431" t="str">
            <v>04-6661045</v>
          </cell>
          <cell r="P431">
            <v>15506541.33</v>
          </cell>
          <cell r="Q431">
            <v>15506541.33</v>
          </cell>
          <cell r="R431">
            <v>15526300.99</v>
          </cell>
          <cell r="S431">
            <v>15526300.99</v>
          </cell>
          <cell r="T431">
            <v>0</v>
          </cell>
          <cell r="U431">
            <v>45164487.8193</v>
          </cell>
          <cell r="V431">
            <v>45164487.8193</v>
          </cell>
          <cell r="W431">
            <v>45051142.7</v>
          </cell>
          <cell r="Y431">
            <v>6748716.5707</v>
          </cell>
          <cell r="Z431">
            <v>6748716.5707</v>
          </cell>
          <cell r="AA431">
            <v>6928213.77</v>
          </cell>
        </row>
        <row r="432">
          <cell r="B432" t="str">
            <v>2NT</v>
          </cell>
          <cell r="C432" t="str">
            <v>INT'L EQUITY C</v>
          </cell>
          <cell r="D432" t="str">
            <v>04-6661045</v>
          </cell>
          <cell r="P432">
            <v>4065043.38</v>
          </cell>
          <cell r="Q432">
            <v>4065043.38</v>
          </cell>
          <cell r="R432">
            <v>4066840.94</v>
          </cell>
          <cell r="S432">
            <v>4066840.94</v>
          </cell>
          <cell r="T432">
            <v>0</v>
          </cell>
          <cell r="U432" t="str">
            <v> </v>
          </cell>
          <cell r="V432">
            <v>0</v>
          </cell>
          <cell r="W432">
            <v>11065995.44</v>
          </cell>
          <cell r="Y432" t="str">
            <v> </v>
          </cell>
          <cell r="Z432">
            <v>0</v>
          </cell>
          <cell r="AA432">
            <v>1701789.57</v>
          </cell>
        </row>
        <row r="433">
          <cell r="B433" t="str">
            <v>891</v>
          </cell>
          <cell r="C433" t="str">
            <v>INT'L EQUITY M</v>
          </cell>
          <cell r="D433" t="str">
            <v>04-6661045</v>
          </cell>
          <cell r="P433">
            <v>1550885.23</v>
          </cell>
          <cell r="Q433">
            <v>1550885.23</v>
          </cell>
          <cell r="R433">
            <v>1552777.99</v>
          </cell>
          <cell r="S433">
            <v>1552777.99</v>
          </cell>
          <cell r="T433">
            <v>0</v>
          </cell>
          <cell r="U433">
            <v>3655522.9436999997</v>
          </cell>
          <cell r="V433">
            <v>3655522.9436999997</v>
          </cell>
          <cell r="W433">
            <v>3646152.2</v>
          </cell>
          <cell r="Y433">
            <v>546227.5663</v>
          </cell>
          <cell r="Z433">
            <v>546227.5663</v>
          </cell>
          <cell r="AA433">
            <v>560725.3</v>
          </cell>
        </row>
        <row r="434">
          <cell r="B434" t="str">
            <v>22D</v>
          </cell>
          <cell r="C434" t="str">
            <v>INT'L EQUITY R</v>
          </cell>
          <cell r="D434" t="str">
            <v>04-6661045</v>
          </cell>
          <cell r="P434">
            <v>88107.16</v>
          </cell>
          <cell r="Q434">
            <v>88107.16</v>
          </cell>
          <cell r="R434">
            <v>88107.16</v>
          </cell>
          <cell r="S434">
            <v>88107.16</v>
          </cell>
          <cell r="T434">
            <v>0</v>
          </cell>
          <cell r="U434" t="str">
            <v> </v>
          </cell>
          <cell r="V434">
            <v>0</v>
          </cell>
          <cell r="W434">
            <v>168761.1</v>
          </cell>
          <cell r="Y434" t="str">
            <v> </v>
          </cell>
          <cell r="Z434">
            <v>0</v>
          </cell>
          <cell r="AA434">
            <v>25953</v>
          </cell>
        </row>
        <row r="435">
          <cell r="B435" t="str">
            <v>2BA</v>
          </cell>
          <cell r="C435" t="str">
            <v>INT'L EQUITY Y</v>
          </cell>
          <cell r="D435" t="str">
            <v>04-6661045</v>
          </cell>
          <cell r="P435">
            <v>32958167.31</v>
          </cell>
          <cell r="Q435">
            <v>32958167.31</v>
          </cell>
          <cell r="R435">
            <v>32963976.04</v>
          </cell>
          <cell r="S435">
            <v>32963976.04</v>
          </cell>
          <cell r="T435">
            <v>0</v>
          </cell>
          <cell r="U435" t="str">
            <v> </v>
          </cell>
          <cell r="V435">
            <v>0</v>
          </cell>
          <cell r="W435">
            <v>53933318.03</v>
          </cell>
          <cell r="Y435" t="str">
            <v> </v>
          </cell>
          <cell r="Z435">
            <v>0</v>
          </cell>
          <cell r="AA435">
            <v>8294161.74</v>
          </cell>
        </row>
        <row r="436">
          <cell r="B436" t="str">
            <v>841</v>
          </cell>
          <cell r="C436" t="str">
            <v>TOTAL FUND</v>
          </cell>
          <cell r="Q436">
            <v>139243425.84</v>
          </cell>
          <cell r="R436">
            <v>139544852.63</v>
          </cell>
          <cell r="S436">
            <v>139544852.63</v>
          </cell>
          <cell r="T436">
            <v>0</v>
          </cell>
          <cell r="V436">
            <v>203510218.8399</v>
          </cell>
          <cell r="W436">
            <v>268465068.21</v>
          </cell>
          <cell r="Y436" t="str">
            <v> </v>
          </cell>
          <cell r="Z436">
            <v>30409572.930100005</v>
          </cell>
          <cell r="AA436">
            <v>41286036.35</v>
          </cell>
        </row>
        <row r="438">
          <cell r="C438" t="str">
            <v>DISCOVERY GROWTH</v>
          </cell>
          <cell r="D438" t="str">
            <v>04-6661046</v>
          </cell>
          <cell r="P438" t="str">
            <v> </v>
          </cell>
          <cell r="Q438">
            <v>0</v>
          </cell>
          <cell r="R438">
            <v>0</v>
          </cell>
          <cell r="S438">
            <v>0</v>
          </cell>
          <cell r="T438">
            <v>0</v>
          </cell>
          <cell r="U438" t="str">
            <v> </v>
          </cell>
          <cell r="V438">
            <v>0</v>
          </cell>
          <cell r="W438">
            <v>0</v>
          </cell>
          <cell r="Y438" t="str">
            <v> </v>
          </cell>
          <cell r="Z438">
            <v>0</v>
          </cell>
          <cell r="AA438">
            <v>0</v>
          </cell>
        </row>
        <row r="439">
          <cell r="B439" t="str">
            <v>2AR</v>
          </cell>
          <cell r="C439" t="str">
            <v>DISCOVERY GROWTH B</v>
          </cell>
          <cell r="D439" t="str">
            <v>04-6661046</v>
          </cell>
          <cell r="P439" t="str">
            <v> </v>
          </cell>
          <cell r="Q439">
            <v>0</v>
          </cell>
          <cell r="R439">
            <v>0</v>
          </cell>
          <cell r="S439">
            <v>0</v>
          </cell>
          <cell r="T439">
            <v>0</v>
          </cell>
          <cell r="U439" t="str">
            <v> </v>
          </cell>
          <cell r="V439">
            <v>0</v>
          </cell>
          <cell r="W439">
            <v>0</v>
          </cell>
          <cell r="Y439" t="str">
            <v> </v>
          </cell>
          <cell r="Z439">
            <v>0</v>
          </cell>
          <cell r="AA439">
            <v>0</v>
          </cell>
        </row>
        <row r="440">
          <cell r="B440" t="str">
            <v>2LR</v>
          </cell>
          <cell r="C440" t="str">
            <v>DISCOVERY GROWTH C</v>
          </cell>
          <cell r="D440" t="str">
            <v>04-6661046</v>
          </cell>
          <cell r="P440" t="str">
            <v> </v>
          </cell>
          <cell r="Q440">
            <v>0</v>
          </cell>
          <cell r="R440">
            <v>0</v>
          </cell>
          <cell r="S440">
            <v>0</v>
          </cell>
          <cell r="T440">
            <v>0</v>
          </cell>
          <cell r="U440" t="str">
            <v> </v>
          </cell>
          <cell r="V440">
            <v>0</v>
          </cell>
          <cell r="W440">
            <v>0</v>
          </cell>
          <cell r="Y440" t="str">
            <v> </v>
          </cell>
          <cell r="Z440">
            <v>0</v>
          </cell>
          <cell r="AA440">
            <v>0</v>
          </cell>
        </row>
        <row r="441">
          <cell r="B441" t="str">
            <v>26P</v>
          </cell>
          <cell r="C441" t="str">
            <v>DISCOVERY GROWTH R</v>
          </cell>
          <cell r="D441" t="str">
            <v>04-6661046</v>
          </cell>
          <cell r="P441" t="str">
            <v> </v>
          </cell>
          <cell r="Q441">
            <v>0</v>
          </cell>
          <cell r="R441">
            <v>0</v>
          </cell>
          <cell r="S441">
            <v>0</v>
          </cell>
          <cell r="T441">
            <v>0</v>
          </cell>
          <cell r="U441" t="str">
            <v> </v>
          </cell>
          <cell r="V441">
            <v>0</v>
          </cell>
          <cell r="W441">
            <v>0</v>
          </cell>
          <cell r="Y441" t="str">
            <v> </v>
          </cell>
          <cell r="Z441">
            <v>0</v>
          </cell>
          <cell r="AA441">
            <v>0</v>
          </cell>
        </row>
        <row r="442">
          <cell r="B442" t="str">
            <v>2ZC</v>
          </cell>
          <cell r="C442" t="str">
            <v>DISCOVERY GROWTH Y</v>
          </cell>
          <cell r="D442" t="str">
            <v>04-6661046</v>
          </cell>
          <cell r="P442" t="str">
            <v> </v>
          </cell>
          <cell r="Q442">
            <v>0</v>
          </cell>
          <cell r="R442">
            <v>0</v>
          </cell>
          <cell r="S442">
            <v>0</v>
          </cell>
          <cell r="T442">
            <v>0</v>
          </cell>
          <cell r="U442" t="str">
            <v> </v>
          </cell>
          <cell r="V442">
            <v>0</v>
          </cell>
          <cell r="W442">
            <v>0</v>
          </cell>
          <cell r="Y442" t="str">
            <v> </v>
          </cell>
          <cell r="Z442">
            <v>0</v>
          </cell>
          <cell r="AA442">
            <v>0</v>
          </cell>
        </row>
        <row r="443">
          <cell r="B443" t="str">
            <v>2AO</v>
          </cell>
          <cell r="C443" t="str">
            <v>DISCOVERY GROWTH M</v>
          </cell>
          <cell r="D443" t="str">
            <v>04-6661046</v>
          </cell>
          <cell r="P443" t="str">
            <v> </v>
          </cell>
          <cell r="Q443">
            <v>0</v>
          </cell>
          <cell r="R443">
            <v>0</v>
          </cell>
          <cell r="S443">
            <v>0</v>
          </cell>
          <cell r="T443">
            <v>0</v>
          </cell>
          <cell r="U443" t="str">
            <v> </v>
          </cell>
          <cell r="V443">
            <v>0</v>
          </cell>
          <cell r="W443">
            <v>0</v>
          </cell>
          <cell r="Y443" t="str">
            <v> </v>
          </cell>
          <cell r="Z443">
            <v>0</v>
          </cell>
          <cell r="AA443">
            <v>0</v>
          </cell>
        </row>
        <row r="444">
          <cell r="B444" t="str">
            <v>377</v>
          </cell>
          <cell r="C444" t="str">
            <v>TOTAL FUND</v>
          </cell>
          <cell r="Q444">
            <v>0</v>
          </cell>
          <cell r="R444">
            <v>0</v>
          </cell>
          <cell r="S444">
            <v>0</v>
          </cell>
          <cell r="T444">
            <v>0</v>
          </cell>
          <cell r="V444">
            <v>0</v>
          </cell>
          <cell r="W444">
            <v>0</v>
          </cell>
          <cell r="Z444">
            <v>0</v>
          </cell>
          <cell r="AA444">
            <v>0</v>
          </cell>
        </row>
        <row r="446">
          <cell r="C446" t="str">
            <v>ASIA PAC GROWTH</v>
          </cell>
          <cell r="D446" t="str">
            <v>04-6661084</v>
          </cell>
          <cell r="P446" t="str">
            <v> </v>
          </cell>
          <cell r="Q446">
            <v>0</v>
          </cell>
          <cell r="R446">
            <v>0</v>
          </cell>
          <cell r="S446">
            <v>0</v>
          </cell>
          <cell r="T446">
            <v>0</v>
          </cell>
          <cell r="U446" t="str">
            <v> </v>
          </cell>
          <cell r="V446">
            <v>0</v>
          </cell>
          <cell r="W446">
            <v>0</v>
          </cell>
          <cell r="Y446" t="str">
            <v> </v>
          </cell>
          <cell r="Z446">
            <v>0</v>
          </cell>
          <cell r="AA446">
            <v>0</v>
          </cell>
        </row>
        <row r="447">
          <cell r="B447" t="str">
            <v>193</v>
          </cell>
          <cell r="C447" t="str">
            <v>ASIA PAC GROWTH B</v>
          </cell>
          <cell r="D447" t="str">
            <v>04-6661084</v>
          </cell>
          <cell r="P447" t="str">
            <v> </v>
          </cell>
          <cell r="Q447">
            <v>0</v>
          </cell>
          <cell r="R447">
            <v>0</v>
          </cell>
          <cell r="S447">
            <v>0</v>
          </cell>
          <cell r="T447">
            <v>0</v>
          </cell>
          <cell r="U447" t="str">
            <v> </v>
          </cell>
          <cell r="V447">
            <v>0</v>
          </cell>
          <cell r="W447">
            <v>0</v>
          </cell>
          <cell r="Y447" t="str">
            <v> </v>
          </cell>
          <cell r="Z447">
            <v>0</v>
          </cell>
          <cell r="AA447">
            <v>0</v>
          </cell>
        </row>
        <row r="448">
          <cell r="B448" t="str">
            <v>2NO</v>
          </cell>
          <cell r="C448" t="str">
            <v>ASIA PAC GROWTH C</v>
          </cell>
          <cell r="D448" t="str">
            <v>04-6661084</v>
          </cell>
          <cell r="P448" t="str">
            <v> </v>
          </cell>
          <cell r="Q448">
            <v>0</v>
          </cell>
          <cell r="R448">
            <v>0</v>
          </cell>
          <cell r="S448">
            <v>0</v>
          </cell>
          <cell r="T448">
            <v>0</v>
          </cell>
          <cell r="U448" t="str">
            <v> </v>
          </cell>
          <cell r="V448">
            <v>0</v>
          </cell>
          <cell r="W448">
            <v>0</v>
          </cell>
          <cell r="Y448" t="str">
            <v> </v>
          </cell>
          <cell r="Z448">
            <v>0</v>
          </cell>
          <cell r="AA448">
            <v>0</v>
          </cell>
        </row>
        <row r="449">
          <cell r="B449" t="str">
            <v>470</v>
          </cell>
          <cell r="C449" t="str">
            <v>ASIA PAC GROWTH M</v>
          </cell>
          <cell r="D449" t="str">
            <v>04-6661084</v>
          </cell>
          <cell r="P449" t="str">
            <v> </v>
          </cell>
          <cell r="Q449">
            <v>0</v>
          </cell>
          <cell r="R449">
            <v>0</v>
          </cell>
          <cell r="S449">
            <v>0</v>
          </cell>
          <cell r="T449">
            <v>0</v>
          </cell>
          <cell r="U449" t="str">
            <v> </v>
          </cell>
          <cell r="V449">
            <v>0</v>
          </cell>
          <cell r="W449">
            <v>0</v>
          </cell>
          <cell r="Y449" t="str">
            <v> </v>
          </cell>
          <cell r="Z449">
            <v>0</v>
          </cell>
          <cell r="AA449">
            <v>0</v>
          </cell>
        </row>
        <row r="450">
          <cell r="B450" t="str">
            <v>844</v>
          </cell>
          <cell r="C450" t="str">
            <v>TOTAL FUND</v>
          </cell>
          <cell r="Q450">
            <v>0</v>
          </cell>
          <cell r="R450">
            <v>0</v>
          </cell>
          <cell r="S450">
            <v>0</v>
          </cell>
          <cell r="T450">
            <v>0</v>
          </cell>
          <cell r="V450">
            <v>0</v>
          </cell>
          <cell r="W450">
            <v>0</v>
          </cell>
          <cell r="Z450">
            <v>0</v>
          </cell>
          <cell r="AA450">
            <v>0</v>
          </cell>
        </row>
        <row r="452">
          <cell r="C452" t="str">
            <v>ARIZONA TAX EX</v>
          </cell>
          <cell r="D452" t="str">
            <v>04-6665534</v>
          </cell>
          <cell r="E452">
            <v>287901.93</v>
          </cell>
          <cell r="F452">
            <v>281216.35</v>
          </cell>
          <cell r="G452">
            <v>251785.02</v>
          </cell>
          <cell r="H452">
            <v>254711.23</v>
          </cell>
          <cell r="I452">
            <v>277478.31</v>
          </cell>
          <cell r="J452">
            <v>260863.2</v>
          </cell>
          <cell r="K452">
            <v>254129.46</v>
          </cell>
          <cell r="L452">
            <v>285869.44</v>
          </cell>
          <cell r="M452">
            <v>252191.95</v>
          </cell>
          <cell r="N452">
            <v>280909.2</v>
          </cell>
          <cell r="O452">
            <v>263698.94</v>
          </cell>
          <cell r="P452">
            <v>250121.76</v>
          </cell>
          <cell r="Q452">
            <v>3200876.79</v>
          </cell>
          <cell r="R452">
            <v>3226607.96</v>
          </cell>
          <cell r="S452">
            <v>0</v>
          </cell>
          <cell r="T452">
            <v>3226607.96</v>
          </cell>
          <cell r="U452">
            <v>29640.35</v>
          </cell>
          <cell r="V452">
            <v>29640.35</v>
          </cell>
          <cell r="W452">
            <v>29760.37</v>
          </cell>
          <cell r="Y452">
            <v>0</v>
          </cell>
          <cell r="Z452">
            <v>0</v>
          </cell>
          <cell r="AA452">
            <v>0</v>
          </cell>
        </row>
        <row r="453">
          <cell r="B453" t="str">
            <v>235</v>
          </cell>
          <cell r="C453" t="str">
            <v>ARIZONA TAX EX B</v>
          </cell>
          <cell r="D453" t="str">
            <v>04-6665534</v>
          </cell>
          <cell r="E453">
            <v>34555.85</v>
          </cell>
          <cell r="F453">
            <v>33027.09</v>
          </cell>
          <cell r="G453">
            <v>30341.55</v>
          </cell>
          <cell r="H453">
            <v>30384.93</v>
          </cell>
          <cell r="I453">
            <v>32435.75</v>
          </cell>
          <cell r="J453">
            <v>29730.34</v>
          </cell>
          <cell r="K453">
            <v>28713.49</v>
          </cell>
          <cell r="L453">
            <v>32636.78</v>
          </cell>
          <cell r="M453">
            <v>28269.31</v>
          </cell>
          <cell r="N453">
            <v>30893.75</v>
          </cell>
          <cell r="O453">
            <v>27805.45</v>
          </cell>
          <cell r="P453">
            <v>26584.42</v>
          </cell>
          <cell r="Q453">
            <v>365378.71</v>
          </cell>
          <cell r="R453">
            <v>366957.93</v>
          </cell>
          <cell r="S453">
            <v>0</v>
          </cell>
          <cell r="T453">
            <v>366957.93</v>
          </cell>
          <cell r="U453" t="str">
            <v> </v>
          </cell>
          <cell r="V453">
            <v>0</v>
          </cell>
          <cell r="W453">
            <v>3751.44</v>
          </cell>
          <cell r="Y453" t="str">
            <v> </v>
          </cell>
          <cell r="Z453">
            <v>0</v>
          </cell>
          <cell r="AA453">
            <v>0</v>
          </cell>
        </row>
        <row r="454">
          <cell r="B454" t="str">
            <v>2AA</v>
          </cell>
          <cell r="C454" t="str">
            <v>ARIZONA TAX EX M</v>
          </cell>
          <cell r="D454" t="str">
            <v>04-6665534</v>
          </cell>
          <cell r="E454">
            <v>4158.27</v>
          </cell>
          <cell r="F454">
            <v>4099.77</v>
          </cell>
          <cell r="G454">
            <v>3714.33</v>
          </cell>
          <cell r="H454">
            <v>3802.23</v>
          </cell>
          <cell r="I454">
            <v>4202.67</v>
          </cell>
          <cell r="J454">
            <v>3947.53</v>
          </cell>
          <cell r="K454">
            <v>3806.49</v>
          </cell>
          <cell r="L454">
            <v>4418.46</v>
          </cell>
          <cell r="M454">
            <v>3862.87</v>
          </cell>
          <cell r="N454">
            <v>4321.88</v>
          </cell>
          <cell r="O454">
            <v>4069.64</v>
          </cell>
          <cell r="P454">
            <v>3978.05</v>
          </cell>
          <cell r="Q454">
            <v>48382.19</v>
          </cell>
          <cell r="R454">
            <v>48662.82</v>
          </cell>
          <cell r="S454">
            <v>0</v>
          </cell>
          <cell r="T454">
            <v>48662.82</v>
          </cell>
          <cell r="U454" t="str">
            <v> </v>
          </cell>
          <cell r="V454">
            <v>0</v>
          </cell>
          <cell r="W454">
            <v>506.91</v>
          </cell>
          <cell r="Y454" t="str">
            <v> </v>
          </cell>
          <cell r="Z454">
            <v>0</v>
          </cell>
          <cell r="AA454">
            <v>0</v>
          </cell>
        </row>
        <row r="455">
          <cell r="B455" t="str">
            <v>7NF</v>
          </cell>
          <cell r="C455" t="str">
            <v>ARIZONA TAX EX C</v>
          </cell>
          <cell r="D455" t="str">
            <v>04-6665534</v>
          </cell>
          <cell r="N455">
            <v>18.67</v>
          </cell>
          <cell r="O455">
            <v>26.67</v>
          </cell>
          <cell r="P455">
            <v>25.84</v>
          </cell>
          <cell r="Q455">
            <v>71.18</v>
          </cell>
          <cell r="R455">
            <v>81</v>
          </cell>
          <cell r="S455">
            <v>0</v>
          </cell>
          <cell r="T455">
            <v>81</v>
          </cell>
          <cell r="U455">
            <v>3.82</v>
          </cell>
          <cell r="V455">
            <v>3.82</v>
          </cell>
          <cell r="W455">
            <v>3.82</v>
          </cell>
          <cell r="Y455">
            <v>0</v>
          </cell>
          <cell r="Z455">
            <v>0</v>
          </cell>
          <cell r="AA455">
            <v>0</v>
          </cell>
        </row>
        <row r="456">
          <cell r="B456" t="str">
            <v>855</v>
          </cell>
          <cell r="C456" t="str">
            <v>TOTAL FUND</v>
          </cell>
          <cell r="Q456">
            <v>3614708.87</v>
          </cell>
          <cell r="R456">
            <v>3642309.71</v>
          </cell>
          <cell r="S456">
            <v>0</v>
          </cell>
          <cell r="T456">
            <v>3642309.71</v>
          </cell>
          <cell r="V456">
            <v>29644.17</v>
          </cell>
          <cell r="W456">
            <v>34022.54</v>
          </cell>
          <cell r="Y456" t="str">
            <v> </v>
          </cell>
          <cell r="Z456">
            <v>0</v>
          </cell>
          <cell r="AA456">
            <v>0</v>
          </cell>
        </row>
        <row r="458">
          <cell r="C458" t="str">
            <v>CAP APPRECIATION </v>
          </cell>
          <cell r="D458" t="str">
            <v>04-6733578</v>
          </cell>
          <cell r="P458" t="str">
            <v> </v>
          </cell>
          <cell r="Q458">
            <v>0</v>
          </cell>
          <cell r="R458">
            <v>0</v>
          </cell>
          <cell r="S458">
            <v>0</v>
          </cell>
          <cell r="T458">
            <v>0</v>
          </cell>
          <cell r="U458" t="str">
            <v> </v>
          </cell>
          <cell r="V458">
            <v>0</v>
          </cell>
          <cell r="W458">
            <v>0</v>
          </cell>
          <cell r="Y458" t="str">
            <v> </v>
          </cell>
          <cell r="Z458">
            <v>0</v>
          </cell>
          <cell r="AA458">
            <v>0</v>
          </cell>
        </row>
        <row r="459">
          <cell r="B459" t="str">
            <v>948</v>
          </cell>
          <cell r="C459" t="str">
            <v>CAP APPRECIATION  B</v>
          </cell>
          <cell r="D459" t="str">
            <v>04-6733578</v>
          </cell>
          <cell r="P459" t="str">
            <v> </v>
          </cell>
          <cell r="Q459">
            <v>0</v>
          </cell>
          <cell r="R459">
            <v>0</v>
          </cell>
          <cell r="S459">
            <v>0</v>
          </cell>
          <cell r="T459">
            <v>0</v>
          </cell>
          <cell r="U459" t="str">
            <v> </v>
          </cell>
          <cell r="V459">
            <v>0</v>
          </cell>
          <cell r="W459">
            <v>0</v>
          </cell>
          <cell r="Y459" t="str">
            <v> </v>
          </cell>
          <cell r="Z459">
            <v>0</v>
          </cell>
          <cell r="AA459">
            <v>0</v>
          </cell>
        </row>
        <row r="460">
          <cell r="B460" t="str">
            <v>2BN</v>
          </cell>
          <cell r="C460" t="str">
            <v>CAP APPRECIATION  M</v>
          </cell>
          <cell r="D460" t="str">
            <v>04-6733578</v>
          </cell>
          <cell r="P460" t="str">
            <v> </v>
          </cell>
          <cell r="Q460">
            <v>0</v>
          </cell>
          <cell r="R460">
            <v>0</v>
          </cell>
          <cell r="S460">
            <v>0</v>
          </cell>
          <cell r="T460">
            <v>0</v>
          </cell>
          <cell r="U460" t="str">
            <v> </v>
          </cell>
          <cell r="V460">
            <v>0</v>
          </cell>
          <cell r="W460">
            <v>0</v>
          </cell>
          <cell r="Y460" t="str">
            <v> </v>
          </cell>
          <cell r="Z460">
            <v>0</v>
          </cell>
          <cell r="AA460">
            <v>0</v>
          </cell>
        </row>
        <row r="461">
          <cell r="B461" t="str">
            <v>26R</v>
          </cell>
          <cell r="C461" t="str">
            <v>CAP APPRECIATION  R</v>
          </cell>
          <cell r="D461" t="str">
            <v>04-6733578</v>
          </cell>
          <cell r="P461" t="str">
            <v> </v>
          </cell>
          <cell r="Q461">
            <v>0</v>
          </cell>
          <cell r="R461">
            <v>0</v>
          </cell>
          <cell r="S461">
            <v>0</v>
          </cell>
          <cell r="T461">
            <v>0</v>
          </cell>
          <cell r="U461" t="str">
            <v> </v>
          </cell>
          <cell r="V461">
            <v>0</v>
          </cell>
          <cell r="W461">
            <v>0</v>
          </cell>
          <cell r="Y461" t="str">
            <v> </v>
          </cell>
          <cell r="Z461">
            <v>0</v>
          </cell>
          <cell r="AA461">
            <v>0</v>
          </cell>
        </row>
        <row r="462">
          <cell r="B462" t="str">
            <v>2SS</v>
          </cell>
          <cell r="C462" t="str">
            <v>CAP APPRECIATION  C</v>
          </cell>
          <cell r="D462" t="str">
            <v>04-6733578</v>
          </cell>
          <cell r="P462" t="str">
            <v> </v>
          </cell>
          <cell r="Q462">
            <v>0</v>
          </cell>
          <cell r="R462">
            <v>0</v>
          </cell>
          <cell r="S462">
            <v>0</v>
          </cell>
          <cell r="T462">
            <v>0</v>
          </cell>
          <cell r="U462" t="str">
            <v> </v>
          </cell>
          <cell r="V462">
            <v>0</v>
          </cell>
          <cell r="W462">
            <v>0</v>
          </cell>
          <cell r="Y462" t="str">
            <v> </v>
          </cell>
          <cell r="Z462">
            <v>0</v>
          </cell>
          <cell r="AA462">
            <v>0</v>
          </cell>
        </row>
        <row r="463">
          <cell r="B463" t="str">
            <v>7FZ</v>
          </cell>
          <cell r="C463" t="str">
            <v>CAP APPRECIATION  Y</v>
          </cell>
          <cell r="D463" t="str">
            <v>04-6733578</v>
          </cell>
          <cell r="P463" t="str">
            <v> </v>
          </cell>
          <cell r="Q463">
            <v>0</v>
          </cell>
          <cell r="R463">
            <v>0</v>
          </cell>
          <cell r="S463">
            <v>0</v>
          </cell>
          <cell r="T463">
            <v>0</v>
          </cell>
          <cell r="U463" t="str">
            <v> </v>
          </cell>
          <cell r="V463">
            <v>0</v>
          </cell>
          <cell r="W463">
            <v>0</v>
          </cell>
          <cell r="Y463" t="str">
            <v> </v>
          </cell>
          <cell r="Z463">
            <v>0</v>
          </cell>
          <cell r="AA463">
            <v>0</v>
          </cell>
        </row>
        <row r="464">
          <cell r="B464" t="str">
            <v>433</v>
          </cell>
          <cell r="C464" t="str">
            <v>TOTAL FUND</v>
          </cell>
          <cell r="Q464">
            <v>0</v>
          </cell>
          <cell r="R464">
            <v>0</v>
          </cell>
          <cell r="S464">
            <v>0</v>
          </cell>
          <cell r="T464">
            <v>0</v>
          </cell>
          <cell r="V464">
            <v>0</v>
          </cell>
          <cell r="W464">
            <v>0</v>
          </cell>
          <cell r="Z464">
            <v>0</v>
          </cell>
          <cell r="AA464">
            <v>0</v>
          </cell>
        </row>
        <row r="466">
          <cell r="C466" t="str">
            <v>ASSET ALL CNSERV</v>
          </cell>
          <cell r="D466" t="str">
            <v>04-6746611</v>
          </cell>
          <cell r="E466">
            <v>839691.77</v>
          </cell>
          <cell r="F466">
            <v>831649.69</v>
          </cell>
          <cell r="G466">
            <v>844816.02</v>
          </cell>
          <cell r="H466">
            <v>845465.96</v>
          </cell>
          <cell r="I466">
            <v>823662.18</v>
          </cell>
          <cell r="J466">
            <v>828465.22</v>
          </cell>
          <cell r="K466">
            <v>836429.71</v>
          </cell>
          <cell r="L466">
            <v>887658.17</v>
          </cell>
          <cell r="M466">
            <v>898125.72</v>
          </cell>
          <cell r="N466">
            <v>908351.93</v>
          </cell>
          <cell r="O466">
            <v>1091566.44</v>
          </cell>
          <cell r="P466">
            <v>1093816.48</v>
          </cell>
          <cell r="Q466">
            <v>10729699.29</v>
          </cell>
          <cell r="R466">
            <v>10748326</v>
          </cell>
          <cell r="S466">
            <v>10748326</v>
          </cell>
          <cell r="T466">
            <v>0</v>
          </cell>
          <cell r="U466" t="str">
            <v> </v>
          </cell>
          <cell r="V466">
            <v>0</v>
          </cell>
          <cell r="W466">
            <v>0</v>
          </cell>
          <cell r="Y466" t="str">
            <v> </v>
          </cell>
          <cell r="Z466">
            <v>0</v>
          </cell>
          <cell r="AA466">
            <v>0</v>
          </cell>
        </row>
        <row r="467">
          <cell r="B467" t="str">
            <v>276</v>
          </cell>
          <cell r="C467" t="str">
            <v>ASSET ALL CNSERV B</v>
          </cell>
          <cell r="D467" t="str">
            <v>04-6746611</v>
          </cell>
          <cell r="E467">
            <v>158093.64</v>
          </cell>
          <cell r="F467">
            <v>154176.35</v>
          </cell>
          <cell r="G467">
            <v>161252.06</v>
          </cell>
          <cell r="H467">
            <v>148612.13</v>
          </cell>
          <cell r="I467">
            <v>145336.52</v>
          </cell>
          <cell r="J467">
            <v>142987.9</v>
          </cell>
          <cell r="K467">
            <v>140479.46</v>
          </cell>
          <cell r="L467">
            <v>146274.73</v>
          </cell>
          <cell r="M467">
            <v>143240.32</v>
          </cell>
          <cell r="N467">
            <v>140398.06</v>
          </cell>
          <cell r="O467">
            <v>175650.79</v>
          </cell>
          <cell r="P467">
            <v>173906.26</v>
          </cell>
          <cell r="Q467">
            <v>1830408.2200000002</v>
          </cell>
          <cell r="R467">
            <v>1836152.59</v>
          </cell>
          <cell r="S467">
            <v>1836152.59</v>
          </cell>
          <cell r="T467">
            <v>0</v>
          </cell>
          <cell r="U467" t="str">
            <v> </v>
          </cell>
          <cell r="V467">
            <v>0</v>
          </cell>
          <cell r="W467">
            <v>0</v>
          </cell>
          <cell r="Y467" t="str">
            <v> </v>
          </cell>
          <cell r="Z467">
            <v>0</v>
          </cell>
          <cell r="AA467">
            <v>0</v>
          </cell>
        </row>
        <row r="468">
          <cell r="B468" t="str">
            <v>947</v>
          </cell>
          <cell r="C468" t="str">
            <v>ASSET ALL CNSERV C</v>
          </cell>
          <cell r="D468" t="str">
            <v>04-6746611</v>
          </cell>
          <cell r="E468">
            <v>62012.47</v>
          </cell>
          <cell r="F468">
            <v>63609.53</v>
          </cell>
          <cell r="G468">
            <v>69635.33</v>
          </cell>
          <cell r="H468">
            <v>65400.62</v>
          </cell>
          <cell r="I468">
            <v>65964.95</v>
          </cell>
          <cell r="J468">
            <v>71641.48</v>
          </cell>
          <cell r="K468">
            <v>66914.16</v>
          </cell>
          <cell r="L468">
            <v>71249.45</v>
          </cell>
          <cell r="M468">
            <v>73827.85</v>
          </cell>
          <cell r="N468">
            <v>73273.87</v>
          </cell>
          <cell r="O468">
            <v>94036.7</v>
          </cell>
          <cell r="P468">
            <v>94673.4</v>
          </cell>
          <cell r="Q468">
            <v>872239.8099999999</v>
          </cell>
          <cell r="R468">
            <v>875456.02</v>
          </cell>
          <cell r="S468">
            <v>875456.02</v>
          </cell>
          <cell r="T468">
            <v>0</v>
          </cell>
          <cell r="U468" t="str">
            <v> </v>
          </cell>
          <cell r="V468">
            <v>0</v>
          </cell>
          <cell r="W468">
            <v>0</v>
          </cell>
          <cell r="Y468" t="str">
            <v> </v>
          </cell>
          <cell r="Z468">
            <v>0</v>
          </cell>
          <cell r="AA468">
            <v>0</v>
          </cell>
        </row>
        <row r="469">
          <cell r="B469" t="str">
            <v>333</v>
          </cell>
          <cell r="C469" t="str">
            <v>ASSET ALL CNSERV M</v>
          </cell>
          <cell r="D469" t="str">
            <v>04-6746611</v>
          </cell>
          <cell r="E469">
            <v>20538.99</v>
          </cell>
          <cell r="F469">
            <v>20597.74</v>
          </cell>
          <cell r="G469">
            <v>20872.14</v>
          </cell>
          <cell r="H469">
            <v>20629.76</v>
          </cell>
          <cell r="I469">
            <v>20317.41</v>
          </cell>
          <cell r="J469">
            <v>20220.47</v>
          </cell>
          <cell r="K469">
            <v>19582.22</v>
          </cell>
          <cell r="L469">
            <v>21008.84</v>
          </cell>
          <cell r="M469">
            <v>20839.55</v>
          </cell>
          <cell r="N469">
            <v>21134.54</v>
          </cell>
          <cell r="O469">
            <v>25440.86</v>
          </cell>
          <cell r="P469">
            <v>26017.7</v>
          </cell>
          <cell r="Q469">
            <v>257200.22000000003</v>
          </cell>
          <cell r="R469">
            <v>257932.85</v>
          </cell>
          <cell r="S469">
            <v>257932.85</v>
          </cell>
          <cell r="T469">
            <v>0</v>
          </cell>
          <cell r="U469" t="str">
            <v> </v>
          </cell>
          <cell r="V469">
            <v>0</v>
          </cell>
          <cell r="W469">
            <v>0</v>
          </cell>
          <cell r="Y469" t="str">
            <v> </v>
          </cell>
          <cell r="Z469">
            <v>0</v>
          </cell>
          <cell r="AA469">
            <v>0</v>
          </cell>
        </row>
        <row r="470">
          <cell r="B470" t="str">
            <v>21Y</v>
          </cell>
          <cell r="C470" t="str">
            <v>ASSET ALL CNSERV R</v>
          </cell>
          <cell r="D470" t="str">
            <v>04-6746611</v>
          </cell>
          <cell r="E470">
            <v>848.85</v>
          </cell>
          <cell r="F470">
            <v>886.43</v>
          </cell>
          <cell r="G470">
            <v>909.61</v>
          </cell>
          <cell r="H470">
            <v>1215.15</v>
          </cell>
          <cell r="I470">
            <v>1514.99</v>
          </cell>
          <cell r="J470">
            <v>1567.8</v>
          </cell>
          <cell r="K470">
            <v>1514.24</v>
          </cell>
          <cell r="L470">
            <v>1691.81</v>
          </cell>
          <cell r="M470">
            <v>1793.53</v>
          </cell>
          <cell r="N470">
            <v>1843.99</v>
          </cell>
          <cell r="O470">
            <v>2262.25</v>
          </cell>
          <cell r="P470">
            <v>2437.82</v>
          </cell>
          <cell r="Q470">
            <v>18486.47</v>
          </cell>
          <cell r="R470">
            <v>18486.47</v>
          </cell>
          <cell r="S470">
            <v>18486.47</v>
          </cell>
          <cell r="T470">
            <v>0</v>
          </cell>
          <cell r="U470" t="str">
            <v> </v>
          </cell>
          <cell r="V470">
            <v>0</v>
          </cell>
          <cell r="W470">
            <v>0</v>
          </cell>
          <cell r="Y470" t="str">
            <v> </v>
          </cell>
          <cell r="Z470">
            <v>0</v>
          </cell>
          <cell r="AA470">
            <v>0</v>
          </cell>
        </row>
        <row r="471">
          <cell r="B471" t="str">
            <v>875</v>
          </cell>
          <cell r="C471" t="str">
            <v>ASSET ALL CNSERV Y</v>
          </cell>
          <cell r="D471" t="str">
            <v>04-6746611</v>
          </cell>
          <cell r="E471">
            <v>841979.11</v>
          </cell>
          <cell r="F471">
            <v>850199.65</v>
          </cell>
          <cell r="G471">
            <v>856399.31</v>
          </cell>
          <cell r="H471">
            <v>858451.62</v>
          </cell>
          <cell r="I471">
            <v>863066.59</v>
          </cell>
          <cell r="J471">
            <v>856022.59</v>
          </cell>
          <cell r="K471">
            <v>861580.01</v>
          </cell>
          <cell r="L471">
            <v>916417.76</v>
          </cell>
          <cell r="M471">
            <v>925239.42</v>
          </cell>
          <cell r="N471">
            <v>930836.46</v>
          </cell>
          <cell r="O471">
            <v>1102421.65</v>
          </cell>
          <cell r="P471">
            <v>1111516.09</v>
          </cell>
          <cell r="Q471">
            <v>10974130.26</v>
          </cell>
          <cell r="R471">
            <v>10974337.63</v>
          </cell>
          <cell r="S471">
            <v>10974337.63</v>
          </cell>
          <cell r="T471">
            <v>0</v>
          </cell>
          <cell r="U471" t="str">
            <v> </v>
          </cell>
          <cell r="V471">
            <v>0</v>
          </cell>
          <cell r="W471">
            <v>0</v>
          </cell>
          <cell r="Y471" t="str">
            <v> </v>
          </cell>
          <cell r="Z471">
            <v>0</v>
          </cell>
          <cell r="AA471">
            <v>0</v>
          </cell>
        </row>
        <row r="472">
          <cell r="B472" t="str">
            <v>264</v>
          </cell>
          <cell r="C472" t="str">
            <v>TOTAL FUND</v>
          </cell>
          <cell r="Q472">
            <v>24682164.270000003</v>
          </cell>
          <cell r="R472">
            <v>24710691.560000002</v>
          </cell>
          <cell r="S472">
            <v>24710691.560000002</v>
          </cell>
          <cell r="T472">
            <v>0</v>
          </cell>
          <cell r="V472">
            <v>0</v>
          </cell>
          <cell r="W472">
            <v>0</v>
          </cell>
          <cell r="Z472">
            <v>0</v>
          </cell>
          <cell r="AA472">
            <v>0</v>
          </cell>
        </row>
        <row r="474">
          <cell r="C474" t="str">
            <v>ASSET ALL GRWTH</v>
          </cell>
          <cell r="D474" t="str">
            <v>04-6746612</v>
          </cell>
          <cell r="P474">
            <v>7437868.9</v>
          </cell>
          <cell r="Q474">
            <v>7437868.9</v>
          </cell>
          <cell r="R474">
            <v>7447358.98</v>
          </cell>
          <cell r="S474">
            <v>7447358.98</v>
          </cell>
          <cell r="T474">
            <v>0</v>
          </cell>
          <cell r="U474" t="str">
            <v> </v>
          </cell>
          <cell r="V474">
            <v>0</v>
          </cell>
          <cell r="W474">
            <v>0</v>
          </cell>
          <cell r="Y474" t="str">
            <v> </v>
          </cell>
          <cell r="Z474">
            <v>0</v>
          </cell>
          <cell r="AA474">
            <v>0</v>
          </cell>
        </row>
        <row r="475">
          <cell r="B475" t="str">
            <v>270</v>
          </cell>
          <cell r="C475" t="str">
            <v>ASSET ALL GRWTH B</v>
          </cell>
          <cell r="D475" t="str">
            <v>04-6746612</v>
          </cell>
          <cell r="P475">
            <v>0</v>
          </cell>
          <cell r="Q475">
            <v>0</v>
          </cell>
          <cell r="R475">
            <v>0</v>
          </cell>
          <cell r="S475">
            <v>0</v>
          </cell>
          <cell r="T475">
            <v>0</v>
          </cell>
          <cell r="U475" t="str">
            <v> </v>
          </cell>
          <cell r="V475">
            <v>0</v>
          </cell>
          <cell r="W475">
            <v>0</v>
          </cell>
          <cell r="Y475" t="str">
            <v> </v>
          </cell>
          <cell r="Z475">
            <v>0</v>
          </cell>
          <cell r="AA475">
            <v>0</v>
          </cell>
        </row>
        <row r="476">
          <cell r="B476" t="str">
            <v>945</v>
          </cell>
          <cell r="C476" t="str">
            <v>ASSET ALL GRWTH C</v>
          </cell>
          <cell r="D476" t="str">
            <v>04-6746612</v>
          </cell>
          <cell r="P476">
            <v>38028.85</v>
          </cell>
          <cell r="Q476">
            <v>38028.85</v>
          </cell>
          <cell r="R476">
            <v>38078.13</v>
          </cell>
          <cell r="S476">
            <v>38078.13</v>
          </cell>
          <cell r="T476">
            <v>0</v>
          </cell>
          <cell r="U476" t="str">
            <v> </v>
          </cell>
          <cell r="V476">
            <v>0</v>
          </cell>
          <cell r="W476">
            <v>0</v>
          </cell>
          <cell r="Y476" t="str">
            <v> </v>
          </cell>
          <cell r="Z476">
            <v>0</v>
          </cell>
          <cell r="AA476">
            <v>0</v>
          </cell>
        </row>
        <row r="477">
          <cell r="B477" t="str">
            <v>174</v>
          </cell>
          <cell r="C477" t="str">
            <v>ASSET ALL GRWTH M</v>
          </cell>
          <cell r="D477" t="str">
            <v>04-6746612</v>
          </cell>
          <cell r="P477">
            <v>47173.17</v>
          </cell>
          <cell r="Q477">
            <v>47173.17</v>
          </cell>
          <cell r="R477">
            <v>47176.63</v>
          </cell>
          <cell r="S477">
            <v>47176.63</v>
          </cell>
          <cell r="T477">
            <v>0</v>
          </cell>
          <cell r="U477" t="str">
            <v> </v>
          </cell>
          <cell r="V477">
            <v>0</v>
          </cell>
          <cell r="W477">
            <v>0</v>
          </cell>
          <cell r="Y477" t="str">
            <v> </v>
          </cell>
          <cell r="Z477">
            <v>0</v>
          </cell>
          <cell r="AA477">
            <v>0</v>
          </cell>
        </row>
        <row r="478">
          <cell r="B478" t="str">
            <v>21V</v>
          </cell>
          <cell r="C478" t="str">
            <v>ASSET ALL GRWTH R</v>
          </cell>
          <cell r="D478" t="str">
            <v>04-6746612</v>
          </cell>
          <cell r="P478">
            <v>29364.56</v>
          </cell>
          <cell r="Q478">
            <v>29364.56</v>
          </cell>
          <cell r="R478">
            <v>29364.56</v>
          </cell>
          <cell r="S478">
            <v>29364.56</v>
          </cell>
          <cell r="T478">
            <v>0</v>
          </cell>
          <cell r="U478" t="str">
            <v> </v>
          </cell>
          <cell r="V478">
            <v>0</v>
          </cell>
          <cell r="W478">
            <v>0</v>
          </cell>
          <cell r="Y478" t="str">
            <v> </v>
          </cell>
          <cell r="Z478">
            <v>0</v>
          </cell>
          <cell r="AA478">
            <v>0</v>
          </cell>
        </row>
        <row r="479">
          <cell r="B479" t="str">
            <v>842</v>
          </cell>
          <cell r="C479" t="str">
            <v>ASSET ALL GRWTH Y</v>
          </cell>
          <cell r="D479" t="str">
            <v>04-6746612</v>
          </cell>
          <cell r="P479">
            <v>1310266.7</v>
          </cell>
          <cell r="Q479">
            <v>1310266.7</v>
          </cell>
          <cell r="R479">
            <v>1310547.13</v>
          </cell>
          <cell r="S479">
            <v>1310547.13</v>
          </cell>
          <cell r="T479">
            <v>0</v>
          </cell>
          <cell r="U479" t="str">
            <v> </v>
          </cell>
          <cell r="V479">
            <v>0</v>
          </cell>
          <cell r="W479">
            <v>0</v>
          </cell>
          <cell r="Y479" t="str">
            <v> </v>
          </cell>
          <cell r="Z479">
            <v>0</v>
          </cell>
          <cell r="AA479">
            <v>0</v>
          </cell>
        </row>
        <row r="480">
          <cell r="B480" t="str">
            <v>250</v>
          </cell>
          <cell r="C480" t="str">
            <v>TOTAL FUND</v>
          </cell>
          <cell r="Q480">
            <v>8862702.18</v>
          </cell>
          <cell r="R480">
            <v>8872525.43</v>
          </cell>
          <cell r="S480">
            <v>8872525.43</v>
          </cell>
          <cell r="T480">
            <v>0</v>
          </cell>
          <cell r="V480">
            <v>0</v>
          </cell>
          <cell r="W480">
            <v>0</v>
          </cell>
          <cell r="Z480">
            <v>0</v>
          </cell>
          <cell r="AA480">
            <v>0</v>
          </cell>
        </row>
        <row r="482">
          <cell r="C482" t="str">
            <v>ASSET ALL BALANC </v>
          </cell>
          <cell r="D482" t="str">
            <v>04-6746615</v>
          </cell>
          <cell r="G482">
            <v>4398407.91</v>
          </cell>
          <cell r="J482">
            <v>4568371.85</v>
          </cell>
          <cell r="M482">
            <v>4745326.51</v>
          </cell>
          <cell r="P482">
            <v>6313046.32</v>
          </cell>
          <cell r="Q482">
            <v>20025152.59</v>
          </cell>
          <cell r="R482">
            <v>20056990.68</v>
          </cell>
          <cell r="S482">
            <v>20056990.68</v>
          </cell>
          <cell r="T482">
            <v>0</v>
          </cell>
          <cell r="U482" t="str">
            <v> </v>
          </cell>
          <cell r="V482">
            <v>0</v>
          </cell>
          <cell r="W482">
            <v>0</v>
          </cell>
          <cell r="Y482" t="str">
            <v> </v>
          </cell>
          <cell r="Z482">
            <v>0</v>
          </cell>
          <cell r="AA482">
            <v>0</v>
          </cell>
        </row>
        <row r="483">
          <cell r="B483" t="str">
            <v>271</v>
          </cell>
          <cell r="C483" t="str">
            <v>ASSET ALL BALANC B</v>
          </cell>
          <cell r="D483" t="str">
            <v>04-6746615</v>
          </cell>
          <cell r="G483">
            <v>619427.17</v>
          </cell>
          <cell r="J483">
            <v>600403.76</v>
          </cell>
          <cell r="M483">
            <v>582168.97</v>
          </cell>
          <cell r="P483">
            <v>929012.19</v>
          </cell>
          <cell r="Q483">
            <v>2731012.09</v>
          </cell>
          <cell r="R483">
            <v>2737207.59</v>
          </cell>
          <cell r="S483">
            <v>2737207.59</v>
          </cell>
          <cell r="T483">
            <v>0</v>
          </cell>
          <cell r="U483" t="str">
            <v> </v>
          </cell>
          <cell r="V483">
            <v>0</v>
          </cell>
          <cell r="W483">
            <v>0</v>
          </cell>
          <cell r="Y483" t="str">
            <v> </v>
          </cell>
          <cell r="Z483">
            <v>0</v>
          </cell>
          <cell r="AA483">
            <v>0</v>
          </cell>
        </row>
        <row r="484">
          <cell r="B484" t="str">
            <v>946</v>
          </cell>
          <cell r="C484" t="str">
            <v>ASSET ALL BALANC C</v>
          </cell>
          <cell r="D484" t="str">
            <v>04-6746615</v>
          </cell>
          <cell r="G484">
            <v>230289.69</v>
          </cell>
          <cell r="J484">
            <v>229291.23</v>
          </cell>
          <cell r="M484">
            <v>238823.31</v>
          </cell>
          <cell r="P484">
            <v>411113.42</v>
          </cell>
          <cell r="Q484">
            <v>1109517.65</v>
          </cell>
          <cell r="R484">
            <v>1112820</v>
          </cell>
          <cell r="S484">
            <v>1112820</v>
          </cell>
          <cell r="T484">
            <v>0</v>
          </cell>
          <cell r="U484" t="str">
            <v> </v>
          </cell>
          <cell r="V484">
            <v>0</v>
          </cell>
          <cell r="W484">
            <v>0</v>
          </cell>
          <cell r="Y484" t="str">
            <v> </v>
          </cell>
          <cell r="Z484">
            <v>0</v>
          </cell>
          <cell r="AA484">
            <v>0</v>
          </cell>
        </row>
        <row r="485">
          <cell r="B485" t="str">
            <v>405</v>
          </cell>
          <cell r="C485" t="str">
            <v>ASSET ALL BALANC M</v>
          </cell>
          <cell r="D485" t="str">
            <v>04-6746615</v>
          </cell>
          <cell r="G485">
            <v>86618.24</v>
          </cell>
          <cell r="J485">
            <v>84083.71</v>
          </cell>
          <cell r="M485">
            <v>81760.73</v>
          </cell>
          <cell r="P485">
            <v>123665.86</v>
          </cell>
          <cell r="Q485">
            <v>376128.54</v>
          </cell>
          <cell r="R485">
            <v>377669.91</v>
          </cell>
          <cell r="S485">
            <v>377669.91</v>
          </cell>
          <cell r="T485">
            <v>0</v>
          </cell>
          <cell r="U485" t="str">
            <v> </v>
          </cell>
          <cell r="V485">
            <v>0</v>
          </cell>
          <cell r="W485">
            <v>0</v>
          </cell>
          <cell r="Y485" t="str">
            <v> </v>
          </cell>
          <cell r="Z485">
            <v>0</v>
          </cell>
          <cell r="AA485">
            <v>0</v>
          </cell>
        </row>
        <row r="486">
          <cell r="B486" t="str">
            <v>21X</v>
          </cell>
          <cell r="C486" t="str">
            <v>ASSET ALL BALANC R</v>
          </cell>
          <cell r="D486" t="str">
            <v>04-6746615</v>
          </cell>
          <cell r="G486">
            <v>4281.07</v>
          </cell>
          <cell r="J486">
            <v>28645.21</v>
          </cell>
          <cell r="M486">
            <v>28389.98</v>
          </cell>
          <cell r="P486">
            <v>39559.5</v>
          </cell>
          <cell r="Q486">
            <v>100875.76</v>
          </cell>
          <cell r="R486">
            <v>100694.78</v>
          </cell>
          <cell r="S486">
            <v>100694.78</v>
          </cell>
          <cell r="T486">
            <v>0</v>
          </cell>
          <cell r="U486" t="str">
            <v> </v>
          </cell>
          <cell r="V486">
            <v>0</v>
          </cell>
          <cell r="W486">
            <v>0</v>
          </cell>
          <cell r="Y486" t="str">
            <v> </v>
          </cell>
          <cell r="Z486">
            <v>0</v>
          </cell>
          <cell r="AA486">
            <v>0</v>
          </cell>
        </row>
        <row r="487">
          <cell r="B487" t="str">
            <v>843</v>
          </cell>
          <cell r="C487" t="str">
            <v>ASSET ALL BALANC Y</v>
          </cell>
          <cell r="D487" t="str">
            <v>04-6746615</v>
          </cell>
          <cell r="G487">
            <v>794542.1</v>
          </cell>
          <cell r="J487">
            <v>701765.17</v>
          </cell>
          <cell r="M487">
            <v>690389.86</v>
          </cell>
          <cell r="P487">
            <v>904441.47</v>
          </cell>
          <cell r="Q487">
            <v>3091138.5999999996</v>
          </cell>
          <cell r="R487">
            <v>3091322.08</v>
          </cell>
          <cell r="S487">
            <v>3091322.08</v>
          </cell>
          <cell r="T487">
            <v>0</v>
          </cell>
          <cell r="U487" t="str">
            <v> </v>
          </cell>
          <cell r="V487">
            <v>0</v>
          </cell>
          <cell r="W487">
            <v>0</v>
          </cell>
          <cell r="Y487" t="str">
            <v> </v>
          </cell>
          <cell r="Z487">
            <v>0</v>
          </cell>
          <cell r="AA487">
            <v>0</v>
          </cell>
        </row>
        <row r="488">
          <cell r="B488" t="str">
            <v>259</v>
          </cell>
          <cell r="C488" t="str">
            <v>TOTAL FUND</v>
          </cell>
          <cell r="Q488">
            <v>27433825.229999997</v>
          </cell>
          <cell r="R488">
            <v>27476705.04</v>
          </cell>
          <cell r="S488">
            <v>27476705.04</v>
          </cell>
          <cell r="T488">
            <v>0</v>
          </cell>
          <cell r="V488">
            <v>0</v>
          </cell>
          <cell r="W488">
            <v>0</v>
          </cell>
          <cell r="Z488">
            <v>0</v>
          </cell>
          <cell r="AA488">
            <v>0</v>
          </cell>
        </row>
        <row r="490">
          <cell r="C490" t="str">
            <v>GLOBAL EQUITY</v>
          </cell>
          <cell r="D490" t="str">
            <v>04-6755894</v>
          </cell>
          <cell r="P490" t="str">
            <v> </v>
          </cell>
          <cell r="Q490">
            <v>0</v>
          </cell>
          <cell r="R490">
            <v>0</v>
          </cell>
          <cell r="S490">
            <v>0</v>
          </cell>
          <cell r="T490">
            <v>0</v>
          </cell>
          <cell r="U490" t="str">
            <v> </v>
          </cell>
          <cell r="V490">
            <v>0</v>
          </cell>
          <cell r="W490">
            <v>0</v>
          </cell>
          <cell r="Y490" t="str">
            <v> </v>
          </cell>
          <cell r="Z490">
            <v>0</v>
          </cell>
          <cell r="AA490">
            <v>0</v>
          </cell>
        </row>
        <row r="491">
          <cell r="B491" t="str">
            <v>525</v>
          </cell>
          <cell r="C491" t="str">
            <v>GLOBAL EQUITY B</v>
          </cell>
          <cell r="D491" t="str">
            <v>04-6755894</v>
          </cell>
          <cell r="P491" t="str">
            <v> </v>
          </cell>
          <cell r="Q491">
            <v>0</v>
          </cell>
          <cell r="R491">
            <v>0.01</v>
          </cell>
          <cell r="S491">
            <v>0.01</v>
          </cell>
          <cell r="T491">
            <v>0</v>
          </cell>
          <cell r="U491" t="str">
            <v> </v>
          </cell>
          <cell r="V491">
            <v>0</v>
          </cell>
          <cell r="W491">
            <v>0</v>
          </cell>
          <cell r="Y491" t="str">
            <v> </v>
          </cell>
          <cell r="Z491">
            <v>0</v>
          </cell>
          <cell r="AA491">
            <v>0</v>
          </cell>
        </row>
        <row r="492">
          <cell r="B492" t="str">
            <v>2LS</v>
          </cell>
          <cell r="C492" t="str">
            <v>GLOBAL EQUITY C</v>
          </cell>
          <cell r="D492" t="str">
            <v>04-6755894</v>
          </cell>
          <cell r="P492" t="str">
            <v> </v>
          </cell>
          <cell r="Q492">
            <v>0</v>
          </cell>
          <cell r="R492">
            <v>0</v>
          </cell>
          <cell r="S492">
            <v>0</v>
          </cell>
          <cell r="T492">
            <v>0</v>
          </cell>
          <cell r="U492" t="str">
            <v> </v>
          </cell>
          <cell r="V492">
            <v>0</v>
          </cell>
          <cell r="W492">
            <v>0</v>
          </cell>
          <cell r="Y492" t="str">
            <v> </v>
          </cell>
          <cell r="Z492">
            <v>0</v>
          </cell>
          <cell r="AA492">
            <v>0</v>
          </cell>
        </row>
        <row r="493">
          <cell r="B493" t="str">
            <v>2AF</v>
          </cell>
          <cell r="C493" t="str">
            <v>GLOBAL EQUITY M</v>
          </cell>
          <cell r="D493" t="str">
            <v>04-6755894</v>
          </cell>
          <cell r="P493" t="str">
            <v> </v>
          </cell>
          <cell r="Q493">
            <v>0</v>
          </cell>
          <cell r="R493">
            <v>0</v>
          </cell>
          <cell r="S493">
            <v>0</v>
          </cell>
          <cell r="T493">
            <v>0</v>
          </cell>
          <cell r="U493" t="str">
            <v> </v>
          </cell>
          <cell r="V493">
            <v>0</v>
          </cell>
          <cell r="W493">
            <v>0</v>
          </cell>
          <cell r="Y493" t="str">
            <v> </v>
          </cell>
          <cell r="Z493">
            <v>0</v>
          </cell>
          <cell r="AA493">
            <v>0</v>
          </cell>
        </row>
        <row r="494">
          <cell r="B494" t="str">
            <v>522</v>
          </cell>
          <cell r="C494" t="str">
            <v>TOTAL FUND</v>
          </cell>
          <cell r="Q494">
            <v>0</v>
          </cell>
          <cell r="R494">
            <v>0.01</v>
          </cell>
          <cell r="S494">
            <v>0.01</v>
          </cell>
          <cell r="T494">
            <v>0</v>
          </cell>
          <cell r="V494">
            <v>0</v>
          </cell>
          <cell r="W494">
            <v>0</v>
          </cell>
          <cell r="Z494">
            <v>0</v>
          </cell>
          <cell r="AA494">
            <v>0</v>
          </cell>
        </row>
        <row r="496">
          <cell r="C496" t="str">
            <v>HIGH YIELD ADV</v>
          </cell>
          <cell r="D496" t="str">
            <v>06-6290063</v>
          </cell>
          <cell r="E496">
            <v>2543618.58</v>
          </cell>
          <cell r="F496">
            <v>2560246.56</v>
          </cell>
          <cell r="G496">
            <v>2531692.64</v>
          </cell>
          <cell r="H496">
            <v>2515719.07</v>
          </cell>
          <cell r="I496">
            <v>2494334.52</v>
          </cell>
          <cell r="J496">
            <v>2473525.31</v>
          </cell>
          <cell r="K496">
            <v>2439638.08</v>
          </cell>
          <cell r="L496">
            <v>2432797.72</v>
          </cell>
          <cell r="M496">
            <v>2417076.41</v>
          </cell>
          <cell r="N496">
            <v>2385154.47</v>
          </cell>
          <cell r="O496">
            <v>2371288.43</v>
          </cell>
          <cell r="P496">
            <v>4910153.71</v>
          </cell>
          <cell r="Q496">
            <v>32075245.5</v>
          </cell>
          <cell r="R496">
            <v>32132122.89</v>
          </cell>
          <cell r="S496">
            <v>32132122.89</v>
          </cell>
          <cell r="T496">
            <v>0</v>
          </cell>
          <cell r="U496" t="str">
            <v> </v>
          </cell>
          <cell r="V496">
            <v>0</v>
          </cell>
          <cell r="W496">
            <v>0</v>
          </cell>
          <cell r="Y496" t="str">
            <v> </v>
          </cell>
          <cell r="Z496">
            <v>0</v>
          </cell>
          <cell r="AA496">
            <v>0</v>
          </cell>
        </row>
        <row r="497">
          <cell r="B497" t="str">
            <v>327</v>
          </cell>
          <cell r="C497" t="str">
            <v>HIGH YIELD ADV B</v>
          </cell>
          <cell r="D497" t="str">
            <v>06-6290063</v>
          </cell>
          <cell r="E497">
            <v>179127.5</v>
          </cell>
          <cell r="F497">
            <v>135553.06</v>
          </cell>
          <cell r="G497">
            <v>135798.43</v>
          </cell>
          <cell r="H497">
            <v>123542.4</v>
          </cell>
          <cell r="I497">
            <v>115442.08</v>
          </cell>
          <cell r="J497">
            <v>110231.74</v>
          </cell>
          <cell r="K497">
            <v>105838.02</v>
          </cell>
          <cell r="L497">
            <v>100508.47</v>
          </cell>
          <cell r="M497">
            <v>96970.61</v>
          </cell>
          <cell r="N497">
            <v>90306.64</v>
          </cell>
          <cell r="O497">
            <v>85426.93</v>
          </cell>
          <cell r="P497">
            <v>178456.2</v>
          </cell>
          <cell r="Q497">
            <v>1457202.0799999998</v>
          </cell>
          <cell r="R497">
            <v>1481606.48</v>
          </cell>
          <cell r="S497">
            <v>1481606.48</v>
          </cell>
          <cell r="T497">
            <v>0</v>
          </cell>
          <cell r="U497" t="str">
            <v> </v>
          </cell>
          <cell r="V497">
            <v>0</v>
          </cell>
          <cell r="W497">
            <v>0</v>
          </cell>
          <cell r="Y497" t="str">
            <v> </v>
          </cell>
          <cell r="Z497">
            <v>0</v>
          </cell>
          <cell r="AA497">
            <v>0</v>
          </cell>
        </row>
        <row r="498">
          <cell r="B498" t="str">
            <v>702</v>
          </cell>
          <cell r="C498" t="str">
            <v>HIGH YIELD ADV M</v>
          </cell>
          <cell r="D498" t="str">
            <v>06-6290063</v>
          </cell>
          <cell r="E498">
            <v>2328477.73</v>
          </cell>
          <cell r="F498">
            <v>2301397.21</v>
          </cell>
          <cell r="G498">
            <v>2258731.29</v>
          </cell>
          <cell r="H498">
            <v>2193970.44</v>
          </cell>
          <cell r="I498">
            <v>2167268.58</v>
          </cell>
          <cell r="J498">
            <v>2128622.87</v>
          </cell>
          <cell r="K498">
            <v>2072392.9</v>
          </cell>
          <cell r="L498">
            <v>2013171.15</v>
          </cell>
          <cell r="M498">
            <v>1972235.17</v>
          </cell>
          <cell r="N498">
            <v>1909372.23</v>
          </cell>
          <cell r="O498">
            <v>1878033.81</v>
          </cell>
          <cell r="P498">
            <v>3898849</v>
          </cell>
          <cell r="Q498">
            <v>27122522.380000003</v>
          </cell>
          <cell r="R498">
            <v>27124716.42</v>
          </cell>
          <cell r="S498">
            <v>27124716.42</v>
          </cell>
          <cell r="T498">
            <v>0</v>
          </cell>
          <cell r="U498" t="str">
            <v> </v>
          </cell>
          <cell r="V498">
            <v>0</v>
          </cell>
          <cell r="W498">
            <v>0</v>
          </cell>
          <cell r="Y498" t="str">
            <v> </v>
          </cell>
          <cell r="Z498">
            <v>0</v>
          </cell>
          <cell r="AA498">
            <v>0</v>
          </cell>
        </row>
        <row r="499">
          <cell r="B499" t="str">
            <v>2LH</v>
          </cell>
          <cell r="C499" t="str">
            <v>HIGH YIELD ADV Y</v>
          </cell>
          <cell r="D499" t="str">
            <v>06-6290063</v>
          </cell>
          <cell r="E499">
            <v>52244.31</v>
          </cell>
          <cell r="F499">
            <v>52829.01</v>
          </cell>
          <cell r="G499">
            <v>54636.3</v>
          </cell>
          <cell r="H499">
            <v>51699.33</v>
          </cell>
          <cell r="I499">
            <v>50563.14</v>
          </cell>
          <cell r="J499">
            <v>51130.85</v>
          </cell>
          <cell r="K499">
            <v>51874.89</v>
          </cell>
          <cell r="L499">
            <v>52521.39</v>
          </cell>
          <cell r="M499">
            <v>52541.33</v>
          </cell>
          <cell r="N499">
            <v>54048.24</v>
          </cell>
          <cell r="O499">
            <v>54440.97</v>
          </cell>
          <cell r="P499">
            <v>112605.26</v>
          </cell>
          <cell r="Q499">
            <v>691135.02</v>
          </cell>
          <cell r="R499">
            <v>693838.5</v>
          </cell>
          <cell r="S499">
            <v>693838.5</v>
          </cell>
          <cell r="T499">
            <v>0</v>
          </cell>
          <cell r="U499" t="str">
            <v> </v>
          </cell>
          <cell r="V499">
            <v>0</v>
          </cell>
          <cell r="W499">
            <v>0</v>
          </cell>
          <cell r="Y499" t="str">
            <v> </v>
          </cell>
          <cell r="Z499">
            <v>0</v>
          </cell>
          <cell r="AA499">
            <v>0</v>
          </cell>
        </row>
        <row r="500">
          <cell r="B500" t="str">
            <v>060</v>
          </cell>
          <cell r="C500" t="str">
            <v>TOTAL FUND</v>
          </cell>
          <cell r="Q500">
            <v>61346104.980000004</v>
          </cell>
          <cell r="R500">
            <v>61432284.29</v>
          </cell>
          <cell r="S500">
            <v>61432284.29</v>
          </cell>
          <cell r="T500">
            <v>0</v>
          </cell>
          <cell r="V500">
            <v>0</v>
          </cell>
          <cell r="W500">
            <v>0</v>
          </cell>
          <cell r="Z500">
            <v>0</v>
          </cell>
          <cell r="AA500">
            <v>0</v>
          </cell>
        </row>
        <row r="502">
          <cell r="C502" t="str">
            <v>HIGH YIELD II</v>
          </cell>
          <cell r="D502" t="str">
            <v>04-6852657</v>
          </cell>
          <cell r="P502" t="str">
            <v> </v>
          </cell>
          <cell r="Q502">
            <v>0</v>
          </cell>
          <cell r="R502">
            <v>0</v>
          </cell>
          <cell r="S502">
            <v>0</v>
          </cell>
          <cell r="T502">
            <v>0</v>
          </cell>
          <cell r="U502" t="str">
            <v> </v>
          </cell>
          <cell r="V502">
            <v>0</v>
          </cell>
          <cell r="W502">
            <v>0</v>
          </cell>
          <cell r="Y502" t="str">
            <v> </v>
          </cell>
          <cell r="Z502">
            <v>0</v>
          </cell>
          <cell r="AA502">
            <v>0</v>
          </cell>
        </row>
        <row r="503">
          <cell r="B503" t="str">
            <v>2HD</v>
          </cell>
          <cell r="C503" t="str">
            <v>HIGH YIELD II B</v>
          </cell>
          <cell r="D503" t="str">
            <v>04-6852657</v>
          </cell>
          <cell r="P503" t="str">
            <v> </v>
          </cell>
          <cell r="Q503">
            <v>0</v>
          </cell>
          <cell r="R503">
            <v>0</v>
          </cell>
          <cell r="S503">
            <v>0</v>
          </cell>
          <cell r="T503">
            <v>0</v>
          </cell>
          <cell r="U503" t="str">
            <v> </v>
          </cell>
          <cell r="V503">
            <v>0</v>
          </cell>
          <cell r="W503">
            <v>0</v>
          </cell>
          <cell r="Y503" t="str">
            <v> </v>
          </cell>
          <cell r="Z503">
            <v>0</v>
          </cell>
          <cell r="AA503">
            <v>0</v>
          </cell>
        </row>
        <row r="504">
          <cell r="B504" t="str">
            <v>2MS</v>
          </cell>
          <cell r="C504" t="str">
            <v>HIGH YIELD II C</v>
          </cell>
          <cell r="D504" t="str">
            <v>04-6852657</v>
          </cell>
          <cell r="P504" t="str">
            <v> </v>
          </cell>
          <cell r="Q504">
            <v>0</v>
          </cell>
          <cell r="R504">
            <v>0</v>
          </cell>
          <cell r="S504">
            <v>0</v>
          </cell>
          <cell r="T504">
            <v>0</v>
          </cell>
          <cell r="U504" t="str">
            <v> </v>
          </cell>
          <cell r="V504">
            <v>0</v>
          </cell>
          <cell r="W504">
            <v>0</v>
          </cell>
          <cell r="Y504" t="str">
            <v> </v>
          </cell>
          <cell r="Z504">
            <v>0</v>
          </cell>
          <cell r="AA504">
            <v>0</v>
          </cell>
        </row>
        <row r="505">
          <cell r="B505" t="str">
            <v>2HE</v>
          </cell>
          <cell r="C505" t="str">
            <v>HIGH YIELD II M</v>
          </cell>
          <cell r="D505" t="str">
            <v>04-6852657</v>
          </cell>
          <cell r="P505" t="str">
            <v> </v>
          </cell>
          <cell r="Q505">
            <v>0</v>
          </cell>
          <cell r="R505">
            <v>0</v>
          </cell>
          <cell r="S505">
            <v>0</v>
          </cell>
          <cell r="T505">
            <v>0</v>
          </cell>
          <cell r="U505" t="str">
            <v> </v>
          </cell>
          <cell r="V505">
            <v>0</v>
          </cell>
          <cell r="W505">
            <v>0</v>
          </cell>
          <cell r="Y505" t="str">
            <v> </v>
          </cell>
          <cell r="Z505">
            <v>0</v>
          </cell>
          <cell r="AA505">
            <v>0</v>
          </cell>
        </row>
        <row r="506">
          <cell r="B506" t="str">
            <v>2TV</v>
          </cell>
          <cell r="C506" t="str">
            <v>HIGH YIELD II Y</v>
          </cell>
          <cell r="D506" t="str">
            <v>04-6852657</v>
          </cell>
          <cell r="P506" t="str">
            <v> </v>
          </cell>
          <cell r="Q506">
            <v>0</v>
          </cell>
          <cell r="R506">
            <v>0</v>
          </cell>
          <cell r="S506">
            <v>0</v>
          </cell>
          <cell r="T506">
            <v>0</v>
          </cell>
          <cell r="U506" t="str">
            <v> </v>
          </cell>
          <cell r="V506">
            <v>0</v>
          </cell>
          <cell r="W506">
            <v>0</v>
          </cell>
          <cell r="Y506" t="str">
            <v> </v>
          </cell>
          <cell r="Z506">
            <v>0</v>
          </cell>
          <cell r="AA506">
            <v>0</v>
          </cell>
        </row>
        <row r="507">
          <cell r="B507" t="str">
            <v>2HB</v>
          </cell>
          <cell r="C507" t="str">
            <v>TOTAL FUND</v>
          </cell>
          <cell r="Q507">
            <v>0</v>
          </cell>
          <cell r="R507">
            <v>0</v>
          </cell>
          <cell r="S507">
            <v>0</v>
          </cell>
          <cell r="T507">
            <v>0</v>
          </cell>
          <cell r="V507">
            <v>0</v>
          </cell>
          <cell r="W507">
            <v>0</v>
          </cell>
          <cell r="Z507">
            <v>0</v>
          </cell>
          <cell r="AA507">
            <v>0</v>
          </cell>
        </row>
        <row r="509">
          <cell r="C509" t="str">
            <v>NEW CENTURY GROWTH</v>
          </cell>
          <cell r="D509" t="str">
            <v>04-6857012</v>
          </cell>
          <cell r="P509" t="str">
            <v> </v>
          </cell>
          <cell r="Q509">
            <v>0</v>
          </cell>
          <cell r="R509">
            <v>0</v>
          </cell>
          <cell r="S509">
            <v>0</v>
          </cell>
          <cell r="T509">
            <v>0</v>
          </cell>
          <cell r="U509" t="str">
            <v> </v>
          </cell>
          <cell r="V509">
            <v>0</v>
          </cell>
          <cell r="W509">
            <v>0</v>
          </cell>
          <cell r="Y509" t="str">
            <v> </v>
          </cell>
          <cell r="Z509">
            <v>0</v>
          </cell>
          <cell r="AA509">
            <v>0</v>
          </cell>
        </row>
        <row r="510">
          <cell r="B510" t="str">
            <v>2QB</v>
          </cell>
          <cell r="C510" t="str">
            <v>NEW CENTURY GR B</v>
          </cell>
          <cell r="D510" t="str">
            <v>04-6857012</v>
          </cell>
          <cell r="P510" t="str">
            <v> </v>
          </cell>
          <cell r="Q510">
            <v>0</v>
          </cell>
          <cell r="R510">
            <v>0</v>
          </cell>
          <cell r="S510">
            <v>0</v>
          </cell>
          <cell r="T510">
            <v>0</v>
          </cell>
          <cell r="U510" t="str">
            <v> </v>
          </cell>
          <cell r="V510">
            <v>0</v>
          </cell>
          <cell r="W510">
            <v>0</v>
          </cell>
          <cell r="Y510" t="str">
            <v> </v>
          </cell>
          <cell r="Z510">
            <v>0</v>
          </cell>
          <cell r="AA510">
            <v>0</v>
          </cell>
        </row>
        <row r="511">
          <cell r="B511" t="str">
            <v>2QC</v>
          </cell>
          <cell r="C511" t="str">
            <v>NEW CENTURY GR C</v>
          </cell>
          <cell r="D511" t="str">
            <v>04-6857012</v>
          </cell>
          <cell r="P511" t="str">
            <v> </v>
          </cell>
          <cell r="Q511">
            <v>0</v>
          </cell>
          <cell r="R511">
            <v>0</v>
          </cell>
          <cell r="S511">
            <v>0</v>
          </cell>
          <cell r="T511">
            <v>0</v>
          </cell>
          <cell r="U511" t="str">
            <v> </v>
          </cell>
          <cell r="V511">
            <v>0</v>
          </cell>
          <cell r="W511">
            <v>0</v>
          </cell>
          <cell r="Y511" t="str">
            <v> </v>
          </cell>
          <cell r="Z511">
            <v>0</v>
          </cell>
          <cell r="AA511">
            <v>0</v>
          </cell>
        </row>
        <row r="512">
          <cell r="B512" t="str">
            <v>2QD</v>
          </cell>
          <cell r="C512" t="str">
            <v>NEW CENTURY GR M</v>
          </cell>
          <cell r="D512" t="str">
            <v>04-6857012</v>
          </cell>
          <cell r="P512" t="str">
            <v> </v>
          </cell>
          <cell r="Q512">
            <v>0</v>
          </cell>
          <cell r="R512">
            <v>0</v>
          </cell>
          <cell r="S512">
            <v>0</v>
          </cell>
          <cell r="T512">
            <v>0</v>
          </cell>
          <cell r="U512" t="str">
            <v> </v>
          </cell>
          <cell r="V512">
            <v>0</v>
          </cell>
          <cell r="W512">
            <v>0</v>
          </cell>
          <cell r="Y512" t="str">
            <v> </v>
          </cell>
          <cell r="Z512">
            <v>0</v>
          </cell>
          <cell r="AA512">
            <v>0</v>
          </cell>
        </row>
        <row r="513">
          <cell r="B513" t="str">
            <v>2SR</v>
          </cell>
          <cell r="C513" t="str">
            <v>NEW CENTURY GR Y</v>
          </cell>
          <cell r="D513" t="str">
            <v>04-6857012</v>
          </cell>
          <cell r="P513" t="str">
            <v> </v>
          </cell>
          <cell r="Q513">
            <v>0</v>
          </cell>
          <cell r="R513">
            <v>0</v>
          </cell>
          <cell r="S513">
            <v>0</v>
          </cell>
          <cell r="T513">
            <v>0</v>
          </cell>
          <cell r="U513" t="str">
            <v> </v>
          </cell>
          <cell r="V513">
            <v>0</v>
          </cell>
          <cell r="W513">
            <v>0</v>
          </cell>
          <cell r="Y513" t="str">
            <v> </v>
          </cell>
          <cell r="Z513">
            <v>0</v>
          </cell>
          <cell r="AA513">
            <v>0</v>
          </cell>
        </row>
        <row r="514">
          <cell r="B514" t="str">
            <v>2HW</v>
          </cell>
          <cell r="C514" t="str">
            <v>TOTAL FUND</v>
          </cell>
          <cell r="Q514">
            <v>0</v>
          </cell>
          <cell r="R514">
            <v>0</v>
          </cell>
          <cell r="S514">
            <v>0</v>
          </cell>
          <cell r="T514">
            <v>0</v>
          </cell>
          <cell r="V514">
            <v>0</v>
          </cell>
          <cell r="W514">
            <v>0</v>
          </cell>
          <cell r="Z514">
            <v>0</v>
          </cell>
          <cell r="AA514">
            <v>0</v>
          </cell>
        </row>
        <row r="516">
          <cell r="B516" t="str">
            <v>2IH</v>
          </cell>
          <cell r="C516" t="str">
            <v>GLOBAL AGGRESSIVE GROWTH</v>
          </cell>
          <cell r="D516" t="str">
            <v>04-6862432</v>
          </cell>
          <cell r="P516" t="str">
            <v> </v>
          </cell>
          <cell r="Q516">
            <v>0</v>
          </cell>
          <cell r="R516">
            <v>0</v>
          </cell>
          <cell r="S516">
            <v>0</v>
          </cell>
          <cell r="T516">
            <v>0</v>
          </cell>
          <cell r="U516" t="str">
            <v> </v>
          </cell>
          <cell r="V516">
            <v>0</v>
          </cell>
          <cell r="W516">
            <v>0</v>
          </cell>
          <cell r="Y516" t="str">
            <v> </v>
          </cell>
          <cell r="Z516">
            <v>0</v>
          </cell>
          <cell r="AA516">
            <v>0</v>
          </cell>
        </row>
        <row r="518">
          <cell r="C518" t="str">
            <v>TAX SMART EQUITY</v>
          </cell>
          <cell r="D518" t="str">
            <v>04-6888512</v>
          </cell>
          <cell r="P518" t="str">
            <v> </v>
          </cell>
          <cell r="Q518">
            <v>0</v>
          </cell>
          <cell r="R518">
            <v>0</v>
          </cell>
          <cell r="S518">
            <v>0</v>
          </cell>
          <cell r="T518">
            <v>0</v>
          </cell>
          <cell r="U518" t="str">
            <v> </v>
          </cell>
          <cell r="V518">
            <v>0</v>
          </cell>
          <cell r="W518">
            <v>0</v>
          </cell>
          <cell r="Y518" t="str">
            <v> </v>
          </cell>
          <cell r="Z518">
            <v>0</v>
          </cell>
          <cell r="AA518">
            <v>0</v>
          </cell>
        </row>
        <row r="519">
          <cell r="B519" t="str">
            <v>2OT</v>
          </cell>
          <cell r="C519" t="str">
            <v>TAX SMART EQUITY B</v>
          </cell>
          <cell r="D519" t="str">
            <v>04-6888512</v>
          </cell>
          <cell r="P519" t="str">
            <v> </v>
          </cell>
          <cell r="Q519">
            <v>0</v>
          </cell>
          <cell r="R519">
            <v>0</v>
          </cell>
          <cell r="S519">
            <v>0</v>
          </cell>
          <cell r="T519">
            <v>0</v>
          </cell>
          <cell r="U519" t="str">
            <v> </v>
          </cell>
          <cell r="V519">
            <v>0</v>
          </cell>
          <cell r="W519">
            <v>0</v>
          </cell>
          <cell r="Y519" t="str">
            <v> </v>
          </cell>
          <cell r="Z519">
            <v>0</v>
          </cell>
          <cell r="AA519">
            <v>0</v>
          </cell>
        </row>
        <row r="520">
          <cell r="B520" t="str">
            <v>2OU</v>
          </cell>
          <cell r="C520" t="str">
            <v>TAX SMART EQUITY C</v>
          </cell>
          <cell r="D520" t="str">
            <v>04-6888512</v>
          </cell>
          <cell r="P520" t="str">
            <v> </v>
          </cell>
          <cell r="Q520">
            <v>0</v>
          </cell>
          <cell r="R520">
            <v>0</v>
          </cell>
          <cell r="S520">
            <v>0</v>
          </cell>
          <cell r="T520">
            <v>0</v>
          </cell>
          <cell r="U520" t="str">
            <v> </v>
          </cell>
          <cell r="V520">
            <v>0</v>
          </cell>
          <cell r="W520">
            <v>0</v>
          </cell>
          <cell r="Y520" t="str">
            <v> </v>
          </cell>
          <cell r="Z520">
            <v>0</v>
          </cell>
          <cell r="AA520">
            <v>0</v>
          </cell>
        </row>
        <row r="521">
          <cell r="B521" t="str">
            <v>2RO</v>
          </cell>
          <cell r="C521" t="str">
            <v>TAX SMART EQUITY M</v>
          </cell>
          <cell r="D521" t="str">
            <v>04-6888512</v>
          </cell>
          <cell r="P521" t="str">
            <v> </v>
          </cell>
          <cell r="Q521">
            <v>0</v>
          </cell>
          <cell r="R521">
            <v>0</v>
          </cell>
          <cell r="S521">
            <v>0</v>
          </cell>
          <cell r="T521">
            <v>0</v>
          </cell>
          <cell r="U521" t="str">
            <v> </v>
          </cell>
          <cell r="V521">
            <v>0</v>
          </cell>
          <cell r="W521">
            <v>0</v>
          </cell>
          <cell r="Y521" t="str">
            <v> </v>
          </cell>
          <cell r="Z521">
            <v>0</v>
          </cell>
          <cell r="AA521">
            <v>0</v>
          </cell>
        </row>
        <row r="522">
          <cell r="B522" t="str">
            <v>26O</v>
          </cell>
          <cell r="C522" t="str">
            <v>TAX SMART EQUITY R</v>
          </cell>
          <cell r="D522" t="str">
            <v>04-6888512</v>
          </cell>
          <cell r="P522" t="str">
            <v> </v>
          </cell>
          <cell r="Q522">
            <v>0</v>
          </cell>
          <cell r="R522">
            <v>0</v>
          </cell>
          <cell r="S522">
            <v>0</v>
          </cell>
          <cell r="T522">
            <v>0</v>
          </cell>
          <cell r="U522" t="str">
            <v> </v>
          </cell>
          <cell r="V522">
            <v>0</v>
          </cell>
          <cell r="W522">
            <v>0</v>
          </cell>
          <cell r="Y522" t="str">
            <v> </v>
          </cell>
          <cell r="Z522">
            <v>0</v>
          </cell>
          <cell r="AA522">
            <v>0</v>
          </cell>
        </row>
        <row r="523">
          <cell r="B523" t="str">
            <v>2MI</v>
          </cell>
          <cell r="C523" t="str">
            <v>TOTAL FUND</v>
          </cell>
          <cell r="Q523">
            <v>0</v>
          </cell>
          <cell r="R523">
            <v>0</v>
          </cell>
          <cell r="S523">
            <v>0</v>
          </cell>
          <cell r="T523">
            <v>0</v>
          </cell>
          <cell r="V523">
            <v>0</v>
          </cell>
          <cell r="W523">
            <v>0</v>
          </cell>
          <cell r="Z523">
            <v>0</v>
          </cell>
          <cell r="AA523">
            <v>0</v>
          </cell>
        </row>
        <row r="525">
          <cell r="C525" t="str">
            <v>MID-CAP VALUE</v>
          </cell>
          <cell r="D525" t="str">
            <v>04-6897774</v>
          </cell>
          <cell r="P525">
            <v>9175402.84</v>
          </cell>
          <cell r="Q525">
            <v>9175402.84</v>
          </cell>
          <cell r="R525">
            <v>9194514.77</v>
          </cell>
          <cell r="S525">
            <v>9194514.77</v>
          </cell>
          <cell r="T525">
            <v>0</v>
          </cell>
          <cell r="U525" t="str">
            <v> </v>
          </cell>
          <cell r="V525">
            <v>0</v>
          </cell>
          <cell r="W525">
            <v>46087500.77</v>
          </cell>
          <cell r="Y525" t="str">
            <v> </v>
          </cell>
          <cell r="Z525">
            <v>0</v>
          </cell>
          <cell r="AA525">
            <v>15017705.92</v>
          </cell>
        </row>
        <row r="526">
          <cell r="B526" t="str">
            <v>2UJ</v>
          </cell>
          <cell r="C526" t="str">
            <v>MID-CAP VALUE B</v>
          </cell>
          <cell r="D526" t="str">
            <v>04-6897774</v>
          </cell>
          <cell r="P526">
            <v>1599120.36</v>
          </cell>
          <cell r="Q526">
            <v>1599120.36</v>
          </cell>
          <cell r="R526">
            <v>1602698.63</v>
          </cell>
          <cell r="S526">
            <v>1602698.63</v>
          </cell>
          <cell r="T526">
            <v>0</v>
          </cell>
          <cell r="U526" t="str">
            <v> </v>
          </cell>
          <cell r="V526">
            <v>0</v>
          </cell>
          <cell r="W526">
            <v>18018823.46</v>
          </cell>
          <cell r="Y526" t="str">
            <v> </v>
          </cell>
          <cell r="Z526">
            <v>0</v>
          </cell>
          <cell r="AA526">
            <v>5871471.56</v>
          </cell>
        </row>
        <row r="527">
          <cell r="B527" t="str">
            <v>2UK</v>
          </cell>
          <cell r="C527" t="str">
            <v>MID-CAP VALUE C</v>
          </cell>
          <cell r="D527" t="str">
            <v>04-6897774</v>
          </cell>
          <cell r="P527">
            <v>349646.77</v>
          </cell>
          <cell r="Q527">
            <v>349646.77</v>
          </cell>
          <cell r="R527">
            <v>349906.96</v>
          </cell>
          <cell r="S527">
            <v>349906.96</v>
          </cell>
          <cell r="T527">
            <v>0</v>
          </cell>
          <cell r="U527" t="str">
            <v> </v>
          </cell>
          <cell r="V527">
            <v>0</v>
          </cell>
          <cell r="W527">
            <v>3164946.57</v>
          </cell>
          <cell r="Y527" t="str">
            <v> </v>
          </cell>
          <cell r="Z527">
            <v>0</v>
          </cell>
          <cell r="AA527">
            <v>1031304.22</v>
          </cell>
        </row>
        <row r="528">
          <cell r="B528" t="str">
            <v>2UL</v>
          </cell>
          <cell r="C528" t="str">
            <v>MID-CAP VALUE M</v>
          </cell>
          <cell r="D528" t="str">
            <v>04-6897774</v>
          </cell>
          <cell r="P528">
            <v>141159.28</v>
          </cell>
          <cell r="Q528">
            <v>141159.28</v>
          </cell>
          <cell r="R528">
            <v>141220.29</v>
          </cell>
          <cell r="S528">
            <v>141220.29</v>
          </cell>
          <cell r="T528">
            <v>0</v>
          </cell>
          <cell r="U528" t="str">
            <v> </v>
          </cell>
          <cell r="V528">
            <v>0</v>
          </cell>
          <cell r="W528">
            <v>1042256.89</v>
          </cell>
          <cell r="Y528" t="str">
            <v> </v>
          </cell>
          <cell r="Z528">
            <v>0</v>
          </cell>
          <cell r="AA528">
            <v>339621.51</v>
          </cell>
        </row>
        <row r="529">
          <cell r="B529" t="str">
            <v>22Q</v>
          </cell>
          <cell r="C529" t="str">
            <v>MID-CAP VALUE R</v>
          </cell>
          <cell r="D529" t="str">
            <v>04-6897774</v>
          </cell>
          <cell r="P529">
            <v>55482.01</v>
          </cell>
          <cell r="Q529">
            <v>55482.01</v>
          </cell>
          <cell r="R529">
            <v>55482.01</v>
          </cell>
          <cell r="S529">
            <v>55482.01</v>
          </cell>
          <cell r="T529">
            <v>0</v>
          </cell>
          <cell r="U529" t="str">
            <v> </v>
          </cell>
          <cell r="V529">
            <v>0</v>
          </cell>
          <cell r="W529">
            <v>303385.57</v>
          </cell>
          <cell r="Y529" t="str">
            <v> </v>
          </cell>
          <cell r="Z529">
            <v>0</v>
          </cell>
          <cell r="AA529">
            <v>98858.82</v>
          </cell>
        </row>
        <row r="530">
          <cell r="B530" t="str">
            <v>2ZI</v>
          </cell>
          <cell r="C530" t="str">
            <v>MID-CAP VALUE Y</v>
          </cell>
          <cell r="D530" t="str">
            <v>04-6897774</v>
          </cell>
          <cell r="P530">
            <v>784968.49</v>
          </cell>
          <cell r="Q530">
            <v>784968.49</v>
          </cell>
          <cell r="R530">
            <v>785150.03</v>
          </cell>
          <cell r="S530">
            <v>785150.03</v>
          </cell>
          <cell r="T530">
            <v>0</v>
          </cell>
          <cell r="U530" t="str">
            <v> </v>
          </cell>
          <cell r="V530">
            <v>0</v>
          </cell>
          <cell r="W530">
            <v>3397609.74</v>
          </cell>
          <cell r="Y530" t="str">
            <v> </v>
          </cell>
          <cell r="Z530">
            <v>0</v>
          </cell>
          <cell r="AA530">
            <v>1107118.08</v>
          </cell>
        </row>
        <row r="531">
          <cell r="B531" t="str">
            <v>2OV</v>
          </cell>
          <cell r="C531" t="str">
            <v>TOTAL FUND</v>
          </cell>
          <cell r="Q531">
            <v>12105779.749999998</v>
          </cell>
          <cell r="R531">
            <v>12128972.689999998</v>
          </cell>
          <cell r="S531">
            <v>12128972.689999998</v>
          </cell>
          <cell r="T531">
            <v>0</v>
          </cell>
          <cell r="U531" t="str">
            <v> </v>
          </cell>
          <cell r="V531">
            <v>0</v>
          </cell>
          <cell r="W531">
            <v>72014522.99999999</v>
          </cell>
          <cell r="Y531" t="str">
            <v> </v>
          </cell>
          <cell r="Z531">
            <v>0</v>
          </cell>
          <cell r="AA531">
            <v>23466080.11</v>
          </cell>
        </row>
        <row r="533">
          <cell r="B533" t="str">
            <v>2UO</v>
          </cell>
          <cell r="C533" t="str">
            <v>INTNL BLEND </v>
          </cell>
          <cell r="D533" t="str">
            <v>04-3536185</v>
          </cell>
          <cell r="P533" t="str">
            <v> </v>
          </cell>
          <cell r="Q533">
            <v>0</v>
          </cell>
          <cell r="R533">
            <v>0</v>
          </cell>
          <cell r="S533">
            <v>0</v>
          </cell>
          <cell r="T533">
            <v>0</v>
          </cell>
          <cell r="V533">
            <v>0</v>
          </cell>
          <cell r="W533">
            <v>0</v>
          </cell>
          <cell r="Y533" t="str">
            <v> </v>
          </cell>
          <cell r="Z533">
            <v>0</v>
          </cell>
          <cell r="AA533">
            <v>0</v>
          </cell>
        </row>
        <row r="535">
          <cell r="B535" t="str">
            <v>2WX</v>
          </cell>
          <cell r="C535" t="str">
            <v>THLP EMERG OPPS</v>
          </cell>
          <cell r="D535" t="str">
            <v>04-6943298</v>
          </cell>
          <cell r="P535">
            <v>0</v>
          </cell>
          <cell r="Q535">
            <v>0</v>
          </cell>
          <cell r="R535">
            <v>0</v>
          </cell>
          <cell r="S535">
            <v>0</v>
          </cell>
          <cell r="T535">
            <v>0</v>
          </cell>
          <cell r="U535" t="str">
            <v> </v>
          </cell>
          <cell r="V535">
            <v>0</v>
          </cell>
          <cell r="W535">
            <v>3216230.96</v>
          </cell>
          <cell r="Y535" t="str">
            <v> </v>
          </cell>
          <cell r="Z535">
            <v>0</v>
          </cell>
          <cell r="AA535">
            <v>653930.88</v>
          </cell>
        </row>
        <row r="537">
          <cell r="C537" t="str">
            <v>INCOME STRATEGIES</v>
          </cell>
          <cell r="D537" t="str">
            <v>56-2474461</v>
          </cell>
          <cell r="E537">
            <v>22453.13</v>
          </cell>
          <cell r="F537">
            <v>24558.08</v>
          </cell>
          <cell r="G537">
            <v>24949.98</v>
          </cell>
          <cell r="H537">
            <v>24973.5</v>
          </cell>
          <cell r="I537">
            <v>25879.77</v>
          </cell>
          <cell r="J537">
            <v>25904.13</v>
          </cell>
          <cell r="K537">
            <v>27258.62</v>
          </cell>
          <cell r="L537">
            <v>27758.11</v>
          </cell>
          <cell r="M537">
            <v>28829.99</v>
          </cell>
          <cell r="N537">
            <v>33015.78</v>
          </cell>
          <cell r="O537">
            <v>34299.03</v>
          </cell>
          <cell r="P537">
            <v>94620.83</v>
          </cell>
          <cell r="Q537">
            <v>394500.95</v>
          </cell>
          <cell r="R537">
            <v>394552.25</v>
          </cell>
          <cell r="S537">
            <v>394552.25</v>
          </cell>
          <cell r="T537">
            <v>0</v>
          </cell>
          <cell r="U537">
            <v>1006.596</v>
          </cell>
          <cell r="V537">
            <v>1006.596</v>
          </cell>
          <cell r="W537">
            <v>1006.55</v>
          </cell>
          <cell r="Y537">
            <v>4026.384</v>
          </cell>
          <cell r="Z537">
            <v>4026.384</v>
          </cell>
          <cell r="AA537">
            <v>4026.43</v>
          </cell>
        </row>
        <row r="538">
          <cell r="B538" t="str">
            <v>7FV</v>
          </cell>
          <cell r="C538" t="str">
            <v>INCOME STRATEGIES B</v>
          </cell>
          <cell r="D538" t="str">
            <v>56-2474461</v>
          </cell>
          <cell r="E538">
            <v>318.36</v>
          </cell>
          <cell r="F538">
            <v>471.85</v>
          </cell>
          <cell r="G538">
            <v>533.94</v>
          </cell>
          <cell r="H538">
            <v>543.65</v>
          </cell>
          <cell r="I538">
            <v>660.22</v>
          </cell>
          <cell r="J538">
            <v>714.05</v>
          </cell>
          <cell r="K538">
            <v>885.26</v>
          </cell>
          <cell r="L538">
            <v>1576.57</v>
          </cell>
          <cell r="M538">
            <v>1564.84</v>
          </cell>
          <cell r="N538">
            <v>1890.13</v>
          </cell>
          <cell r="O538">
            <v>1869.94</v>
          </cell>
          <cell r="P538">
            <v>6888.9</v>
          </cell>
          <cell r="Q538">
            <v>17917.71</v>
          </cell>
          <cell r="R538">
            <v>17921.59</v>
          </cell>
          <cell r="S538">
            <v>17921.59</v>
          </cell>
          <cell r="T538">
            <v>0</v>
          </cell>
          <cell r="U538">
            <v>78.27600000000001</v>
          </cell>
          <cell r="V538">
            <v>78.27600000000001</v>
          </cell>
          <cell r="W538">
            <v>78.27</v>
          </cell>
          <cell r="Y538">
            <v>313.10400000000004</v>
          </cell>
          <cell r="Z538">
            <v>313.10400000000004</v>
          </cell>
          <cell r="AA538">
            <v>313.11</v>
          </cell>
        </row>
        <row r="539">
          <cell r="B539" t="str">
            <v>7FR</v>
          </cell>
          <cell r="C539" t="str">
            <v>INCOME STRATEGIES C</v>
          </cell>
          <cell r="D539" t="str">
            <v>56-2474461</v>
          </cell>
          <cell r="E539">
            <v>251.62</v>
          </cell>
          <cell r="F539">
            <v>425.83</v>
          </cell>
          <cell r="G539">
            <v>508.37</v>
          </cell>
          <cell r="H539">
            <v>1130.24</v>
          </cell>
          <cell r="I539">
            <v>996.75</v>
          </cell>
          <cell r="J539">
            <v>1148.72</v>
          </cell>
          <cell r="K539">
            <v>1296.36</v>
          </cell>
          <cell r="L539">
            <v>1294.59</v>
          </cell>
          <cell r="M539">
            <v>1432.63</v>
          </cell>
          <cell r="N539">
            <v>1651.18</v>
          </cell>
          <cell r="O539">
            <v>1834.19</v>
          </cell>
          <cell r="P539">
            <v>6228.81</v>
          </cell>
          <cell r="Q539">
            <v>18199.29</v>
          </cell>
          <cell r="R539">
            <v>18199.29</v>
          </cell>
          <cell r="S539">
            <v>18199.29</v>
          </cell>
          <cell r="T539">
            <v>0</v>
          </cell>
          <cell r="U539">
            <v>70.786</v>
          </cell>
          <cell r="V539">
            <v>70.786</v>
          </cell>
          <cell r="W539">
            <v>70.78</v>
          </cell>
          <cell r="Y539">
            <v>283.144</v>
          </cell>
          <cell r="Z539">
            <v>283.144</v>
          </cell>
          <cell r="AA539">
            <v>283.15</v>
          </cell>
        </row>
        <row r="540">
          <cell r="B540" t="str">
            <v>7FS</v>
          </cell>
          <cell r="C540" t="str">
            <v>INCOME STRATEGIES M</v>
          </cell>
          <cell r="D540" t="str">
            <v>56-2474461</v>
          </cell>
          <cell r="E540">
            <v>67.19</v>
          </cell>
          <cell r="F540">
            <v>234.55</v>
          </cell>
          <cell r="G540">
            <v>226.44</v>
          </cell>
          <cell r="H540">
            <v>231.99</v>
          </cell>
          <cell r="I540">
            <v>224.83</v>
          </cell>
          <cell r="J540">
            <v>235.62</v>
          </cell>
          <cell r="K540">
            <v>382.74</v>
          </cell>
          <cell r="L540">
            <v>332.92</v>
          </cell>
          <cell r="M540">
            <v>443.18</v>
          </cell>
          <cell r="N540">
            <v>476.11</v>
          </cell>
          <cell r="O540">
            <v>408.2</v>
          </cell>
          <cell r="P540">
            <v>1218.94</v>
          </cell>
          <cell r="Q540">
            <v>4482.71</v>
          </cell>
          <cell r="R540">
            <v>4482.71</v>
          </cell>
          <cell r="S540">
            <v>4482.71</v>
          </cell>
          <cell r="T540">
            <v>0</v>
          </cell>
          <cell r="U540">
            <v>13.540000000000001</v>
          </cell>
          <cell r="V540">
            <v>13.540000000000001</v>
          </cell>
          <cell r="W540">
            <v>13.53</v>
          </cell>
          <cell r="Y540">
            <v>54.160000000000004</v>
          </cell>
          <cell r="Z540">
            <v>54.160000000000004</v>
          </cell>
          <cell r="AA540">
            <v>54.17</v>
          </cell>
        </row>
        <row r="541">
          <cell r="B541" t="str">
            <v>7FT</v>
          </cell>
          <cell r="C541" t="str">
            <v>INCOME STRATEGIES R</v>
          </cell>
          <cell r="D541" t="str">
            <v>56-2474461</v>
          </cell>
          <cell r="E541">
            <v>2.68</v>
          </cell>
          <cell r="F541">
            <v>2.69</v>
          </cell>
          <cell r="G541">
            <v>2.6</v>
          </cell>
          <cell r="H541">
            <v>2.8</v>
          </cell>
          <cell r="I541">
            <v>2.71</v>
          </cell>
          <cell r="J541">
            <v>2.72</v>
          </cell>
          <cell r="K541">
            <v>2.82</v>
          </cell>
          <cell r="L541">
            <v>2.83</v>
          </cell>
          <cell r="M541">
            <v>2.74</v>
          </cell>
          <cell r="N541">
            <v>3.24</v>
          </cell>
          <cell r="O541">
            <v>3.25</v>
          </cell>
          <cell r="P541">
            <v>8.98</v>
          </cell>
          <cell r="Q541">
            <v>40.06</v>
          </cell>
          <cell r="R541">
            <v>40.06</v>
          </cell>
          <cell r="S541">
            <v>40.06</v>
          </cell>
          <cell r="T541">
            <v>0</v>
          </cell>
          <cell r="U541">
            <v>0.098</v>
          </cell>
          <cell r="V541">
            <v>0.098</v>
          </cell>
          <cell r="W541">
            <v>0.1</v>
          </cell>
          <cell r="Y541">
            <v>0.392</v>
          </cell>
          <cell r="Z541">
            <v>0.392</v>
          </cell>
          <cell r="AA541">
            <v>0.39</v>
          </cell>
        </row>
        <row r="542">
          <cell r="B542" t="str">
            <v>7FU</v>
          </cell>
          <cell r="C542" t="str">
            <v>INCOME STRATEGIES Y</v>
          </cell>
          <cell r="D542" t="str">
            <v>56-2474461</v>
          </cell>
          <cell r="E542">
            <v>3.13</v>
          </cell>
          <cell r="F542">
            <v>3.14</v>
          </cell>
          <cell r="G542">
            <v>3.15</v>
          </cell>
          <cell r="H542">
            <v>3.16</v>
          </cell>
          <cell r="I542">
            <v>576.1</v>
          </cell>
          <cell r="J542">
            <v>621.02</v>
          </cell>
          <cell r="K542">
            <v>676.98</v>
          </cell>
          <cell r="L542">
            <v>684.26</v>
          </cell>
          <cell r="M542">
            <v>708.68</v>
          </cell>
          <cell r="N542">
            <v>804.98</v>
          </cell>
          <cell r="O542">
            <v>362.28</v>
          </cell>
          <cell r="P542">
            <v>945.73</v>
          </cell>
          <cell r="Q542">
            <v>5392.610000000001</v>
          </cell>
          <cell r="R542">
            <v>5392.61</v>
          </cell>
          <cell r="S542">
            <v>5392.61</v>
          </cell>
          <cell r="T542">
            <v>0</v>
          </cell>
          <cell r="U542">
            <v>9.848</v>
          </cell>
          <cell r="V542">
            <v>9.848</v>
          </cell>
          <cell r="W542">
            <v>9.84</v>
          </cell>
          <cell r="Y542">
            <v>39.392</v>
          </cell>
          <cell r="Z542">
            <v>39.392</v>
          </cell>
          <cell r="AA542">
            <v>39.4</v>
          </cell>
        </row>
        <row r="543">
          <cell r="B543" t="str">
            <v>7BF</v>
          </cell>
          <cell r="C543" t="str">
            <v>TOTAL FUND</v>
          </cell>
          <cell r="Q543">
            <v>440533.33</v>
          </cell>
          <cell r="R543">
            <v>440588.51</v>
          </cell>
          <cell r="S543">
            <v>440588.51</v>
          </cell>
          <cell r="T543">
            <v>0</v>
          </cell>
          <cell r="U543" t="str">
            <v> </v>
          </cell>
          <cell r="V543">
            <v>1179.144</v>
          </cell>
          <cell r="W543">
            <v>1179.0699999999997</v>
          </cell>
          <cell r="Z543">
            <v>4716.576</v>
          </cell>
          <cell r="AA543">
            <v>4716.65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00000"/>
      <sheetName val="NAV000"/>
      <sheetName val="NAV001"/>
      <sheetName val="NAV002"/>
      <sheetName val="NAV003"/>
      <sheetName val="NAV004"/>
      <sheetName val="ROC SOP"/>
      <sheetName val="Distr in Excess"/>
      <sheetName val="F-S Distr"/>
      <sheetName val="F-S Tax Discl"/>
      <sheetName val="Timing-Perm Diffs"/>
    </sheetNames>
    <sheetDataSet>
      <sheetData sheetId="7">
        <row r="7">
          <cell r="G7">
            <v>100</v>
          </cell>
          <cell r="I7">
            <v>150</v>
          </cell>
        </row>
        <row r="8">
          <cell r="G8">
            <v>-100</v>
          </cell>
          <cell r="I8">
            <v>-200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mary"/>
      <sheetName val="DIVIDEND"/>
      <sheetName val="DIV ADJ"/>
      <sheetName val="ST"/>
      <sheetName val="LT"/>
      <sheetName val="SPEC DIV"/>
      <sheetName val="SPEC TAX DIV"/>
      <sheetName val="1513"/>
      <sheetName val="LoadBACK"/>
    </sheetNames>
    <sheetDataSet>
      <sheetData sheetId="7">
        <row r="2">
          <cell r="I2" t="str">
            <v>Rep1513</v>
          </cell>
        </row>
        <row r="3">
          <cell r="J3">
            <v>804426074.7599996</v>
          </cell>
        </row>
        <row r="4">
          <cell r="I4" t="str">
            <v>10 Total</v>
          </cell>
          <cell r="J4">
            <v>208285231.32999998</v>
          </cell>
        </row>
        <row r="5">
          <cell r="I5" t="str">
            <v>1000 Total</v>
          </cell>
          <cell r="J5">
            <v>1078317.91</v>
          </cell>
        </row>
        <row r="6">
          <cell r="I6" t="str">
            <v>11 Total</v>
          </cell>
          <cell r="J6">
            <v>158039304.93999997</v>
          </cell>
        </row>
        <row r="7">
          <cell r="I7" t="str">
            <v>12 Total</v>
          </cell>
          <cell r="J7">
            <v>43424966.160000004</v>
          </cell>
        </row>
        <row r="8">
          <cell r="I8" t="str">
            <v>13 Total</v>
          </cell>
          <cell r="J8">
            <v>27794416.050000004</v>
          </cell>
        </row>
        <row r="9">
          <cell r="I9" t="str">
            <v>15 Total</v>
          </cell>
          <cell r="J9">
            <v>74797992.84</v>
          </cell>
        </row>
        <row r="10">
          <cell r="I10" t="str">
            <v>151 Total</v>
          </cell>
          <cell r="J10">
            <v>1357098.05</v>
          </cell>
        </row>
        <row r="11">
          <cell r="I11" t="str">
            <v>152 Total</v>
          </cell>
          <cell r="J11">
            <v>2998732.33</v>
          </cell>
        </row>
        <row r="12">
          <cell r="I12" t="str">
            <v>153 Total</v>
          </cell>
          <cell r="J12">
            <v>5589627.209999999</v>
          </cell>
        </row>
        <row r="13">
          <cell r="I13" t="str">
            <v>154 Total</v>
          </cell>
          <cell r="J13">
            <v>6432901.329999999</v>
          </cell>
        </row>
        <row r="14">
          <cell r="I14" t="str">
            <v>155 Total</v>
          </cell>
          <cell r="J14">
            <v>5942153.56</v>
          </cell>
        </row>
        <row r="15">
          <cell r="I15" t="str">
            <v>156 Total</v>
          </cell>
          <cell r="J15">
            <v>4758340</v>
          </cell>
        </row>
        <row r="16">
          <cell r="I16" t="str">
            <v>157 Total</v>
          </cell>
          <cell r="J16">
            <v>3801717.75</v>
          </cell>
        </row>
        <row r="17">
          <cell r="I17" t="str">
            <v>158 Total</v>
          </cell>
          <cell r="J17">
            <v>2614601.5</v>
          </cell>
        </row>
        <row r="18">
          <cell r="I18" t="str">
            <v>159 Total</v>
          </cell>
          <cell r="J18">
            <v>2325021.3</v>
          </cell>
        </row>
        <row r="19">
          <cell r="I19" t="str">
            <v>16 Total</v>
          </cell>
          <cell r="J19">
            <v>43735420.79</v>
          </cell>
        </row>
        <row r="20">
          <cell r="I20" t="str">
            <v>160 Total</v>
          </cell>
          <cell r="J20">
            <v>1285292.87</v>
          </cell>
        </row>
        <row r="21">
          <cell r="I21" t="str">
            <v>17 Total</v>
          </cell>
          <cell r="J21">
            <v>48270437.10999999</v>
          </cell>
        </row>
        <row r="22">
          <cell r="I22" t="str">
            <v>18 Total</v>
          </cell>
          <cell r="J22">
            <v>32457062.63</v>
          </cell>
        </row>
        <row r="23">
          <cell r="I23" t="str">
            <v>19 Total</v>
          </cell>
          <cell r="J23">
            <v>52763073.9</v>
          </cell>
        </row>
        <row r="24">
          <cell r="I24" t="str">
            <v>2 Total</v>
          </cell>
          <cell r="J24">
            <v>265552506.04</v>
          </cell>
        </row>
        <row r="25">
          <cell r="I25" t="str">
            <v>20 Total</v>
          </cell>
          <cell r="J25">
            <v>4911736.86</v>
          </cell>
        </row>
        <row r="26">
          <cell r="I26" t="str">
            <v>21 Total</v>
          </cell>
          <cell r="J26">
            <v>2389711.06</v>
          </cell>
        </row>
        <row r="27">
          <cell r="I27" t="str">
            <v>22 Total</v>
          </cell>
          <cell r="J27">
            <v>137333070.37000003</v>
          </cell>
        </row>
        <row r="28">
          <cell r="I28" t="str">
            <v>24 Total</v>
          </cell>
          <cell r="J28">
            <v>5662128.68</v>
          </cell>
        </row>
        <row r="29">
          <cell r="I29" t="str">
            <v>25 Total</v>
          </cell>
          <cell r="J29">
            <v>10436963.629999997</v>
          </cell>
        </row>
        <row r="30">
          <cell r="I30" t="str">
            <v>26 Total</v>
          </cell>
          <cell r="J30">
            <v>3786598.05</v>
          </cell>
        </row>
        <row r="31">
          <cell r="I31" t="str">
            <v>27 Total</v>
          </cell>
          <cell r="J31">
            <v>3667011.37</v>
          </cell>
        </row>
        <row r="32">
          <cell r="I32" t="str">
            <v>28 Total</v>
          </cell>
          <cell r="J32">
            <v>5580285.000000001</v>
          </cell>
        </row>
        <row r="33">
          <cell r="I33" t="str">
            <v>29 Total</v>
          </cell>
          <cell r="J33">
            <v>7119170.79</v>
          </cell>
        </row>
        <row r="34">
          <cell r="I34" t="str">
            <v>3 Total</v>
          </cell>
          <cell r="J34">
            <v>130244640.99</v>
          </cell>
        </row>
        <row r="35">
          <cell r="I35" t="str">
            <v>30 Total</v>
          </cell>
          <cell r="J35">
            <v>832365.62</v>
          </cell>
        </row>
        <row r="36">
          <cell r="I36" t="str">
            <v>32 Total</v>
          </cell>
          <cell r="J36">
            <v>49501337.330000006</v>
          </cell>
        </row>
        <row r="37">
          <cell r="I37" t="str">
            <v>33 Total</v>
          </cell>
          <cell r="J37">
            <v>8541243.809999999</v>
          </cell>
        </row>
        <row r="38">
          <cell r="I38" t="str">
            <v>34 Total</v>
          </cell>
          <cell r="J38">
            <v>3144073.02</v>
          </cell>
        </row>
        <row r="39">
          <cell r="I39" t="str">
            <v>35 Total</v>
          </cell>
          <cell r="J39">
            <v>577044582.71</v>
          </cell>
        </row>
        <row r="40">
          <cell r="I40" t="str">
            <v>36 Total</v>
          </cell>
          <cell r="J40">
            <v>16519474.99</v>
          </cell>
        </row>
        <row r="41">
          <cell r="I41" t="str">
            <v>38 Total</v>
          </cell>
          <cell r="J41">
            <v>1083720.63</v>
          </cell>
        </row>
        <row r="42">
          <cell r="I42" t="str">
            <v>39 Total</v>
          </cell>
          <cell r="J42">
            <v>10650337.6</v>
          </cell>
        </row>
        <row r="43">
          <cell r="I43" t="str">
            <v>4 Total</v>
          </cell>
          <cell r="J43">
            <v>882097127.9399999</v>
          </cell>
        </row>
        <row r="44">
          <cell r="I44" t="str">
            <v>40 Total</v>
          </cell>
          <cell r="J44">
            <v>58784221.54000001</v>
          </cell>
        </row>
        <row r="45">
          <cell r="I45" t="str">
            <v>41 Total</v>
          </cell>
          <cell r="J45">
            <v>37897626.61</v>
          </cell>
        </row>
        <row r="46">
          <cell r="I46" t="str">
            <v>42 Total</v>
          </cell>
          <cell r="J46">
            <v>32756231.35</v>
          </cell>
        </row>
        <row r="47">
          <cell r="I47" t="str">
            <v>43 Total</v>
          </cell>
          <cell r="J47">
            <v>22994578.79</v>
          </cell>
        </row>
        <row r="48">
          <cell r="I48" t="str">
            <v>44 Total</v>
          </cell>
          <cell r="J48">
            <v>53964749.53000001</v>
          </cell>
        </row>
        <row r="49">
          <cell r="I49" t="str">
            <v>45 Total</v>
          </cell>
          <cell r="J49">
            <v>10540439.279999997</v>
          </cell>
        </row>
        <row r="50">
          <cell r="I50" t="str">
            <v>46 Total</v>
          </cell>
          <cell r="J50">
            <v>75661853.84</v>
          </cell>
        </row>
        <row r="51">
          <cell r="I51" t="str">
            <v>47 Total</v>
          </cell>
          <cell r="J51">
            <v>28327841.44</v>
          </cell>
        </row>
        <row r="52">
          <cell r="I52" t="str">
            <v>49 Total</v>
          </cell>
          <cell r="J52">
            <v>1734199.8</v>
          </cell>
        </row>
        <row r="53">
          <cell r="I53" t="str">
            <v>50 Total</v>
          </cell>
          <cell r="J53">
            <v>75420966.68</v>
          </cell>
        </row>
        <row r="54">
          <cell r="I54" t="str">
            <v>5001 Total</v>
          </cell>
          <cell r="J54">
            <v>293874575.17999995</v>
          </cell>
        </row>
        <row r="55">
          <cell r="I55" t="str">
            <v>51 Total</v>
          </cell>
          <cell r="J55">
            <v>90198800.94</v>
          </cell>
        </row>
        <row r="56">
          <cell r="I56" t="str">
            <v>52 Total</v>
          </cell>
          <cell r="J56">
            <v>20652124.37</v>
          </cell>
        </row>
        <row r="57">
          <cell r="I57" t="str">
            <v>53 Total</v>
          </cell>
          <cell r="J57">
            <v>17958720.990000002</v>
          </cell>
        </row>
        <row r="58">
          <cell r="I58" t="str">
            <v>54 Total</v>
          </cell>
          <cell r="J58">
            <v>19039922.07</v>
          </cell>
        </row>
        <row r="59">
          <cell r="I59" t="str">
            <v>56 Total</v>
          </cell>
          <cell r="J59">
            <v>44490272.5</v>
          </cell>
        </row>
        <row r="60">
          <cell r="I60" t="str">
            <v>57 Total</v>
          </cell>
          <cell r="J60">
            <v>31689569.02</v>
          </cell>
        </row>
        <row r="61">
          <cell r="I61" t="str">
            <v>58 Total</v>
          </cell>
          <cell r="J61">
            <v>1250147.4</v>
          </cell>
        </row>
        <row r="62">
          <cell r="I62" t="str">
            <v>5801 Total</v>
          </cell>
          <cell r="J62">
            <v>17287461.82</v>
          </cell>
        </row>
        <row r="63">
          <cell r="I63" t="str">
            <v>5802 Total</v>
          </cell>
          <cell r="J63">
            <v>7795014.83</v>
          </cell>
        </row>
        <row r="64">
          <cell r="I64" t="str">
            <v>5803 Total</v>
          </cell>
          <cell r="J64">
            <v>9396047.9</v>
          </cell>
        </row>
        <row r="65">
          <cell r="I65" t="str">
            <v>5804 Total</v>
          </cell>
          <cell r="J65">
            <v>11183963.58</v>
          </cell>
        </row>
        <row r="66">
          <cell r="I66" t="str">
            <v>5806 Total</v>
          </cell>
          <cell r="J66">
            <v>60480861.71</v>
          </cell>
        </row>
        <row r="67">
          <cell r="I67" t="str">
            <v>5807 Total</v>
          </cell>
          <cell r="J67">
            <v>33795897.12</v>
          </cell>
        </row>
        <row r="68">
          <cell r="I68" t="str">
            <v>5809 Total</v>
          </cell>
          <cell r="J68">
            <v>5981922.94</v>
          </cell>
        </row>
        <row r="69">
          <cell r="I69" t="str">
            <v>5810 Total</v>
          </cell>
          <cell r="J69">
            <v>9601012.54</v>
          </cell>
        </row>
        <row r="70">
          <cell r="I70" t="str">
            <v>5811 Total</v>
          </cell>
          <cell r="J70">
            <v>1013146.28</v>
          </cell>
        </row>
        <row r="71">
          <cell r="I71" t="str">
            <v>5812 Total</v>
          </cell>
          <cell r="J71">
            <v>607727.04</v>
          </cell>
        </row>
        <row r="72">
          <cell r="I72" t="str">
            <v>5814 Total</v>
          </cell>
          <cell r="J72">
            <v>8251490.5</v>
          </cell>
        </row>
        <row r="73">
          <cell r="I73" t="str">
            <v>7 Total</v>
          </cell>
          <cell r="J73">
            <v>19366759.609999996</v>
          </cell>
        </row>
        <row r="74">
          <cell r="I74" t="str">
            <v>8 Total</v>
          </cell>
          <cell r="J74">
            <v>151076055.37</v>
          </cell>
        </row>
        <row r="75">
          <cell r="I75" t="str">
            <v>9 Total</v>
          </cell>
          <cell r="J75">
            <v>48834187.699999996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TC"/>
      <sheetName val="Global Sector"/>
      <sheetName val="Dividend Income"/>
      <sheetName val="QDI "/>
      <sheetName val="DRD "/>
      <sheetName val="12.21.18"/>
      <sheetName val="12.26.18"/>
      <sheetName val="3.27.19"/>
    </sheetNames>
    <sheetDataSet>
      <sheetData sheetId="1">
        <row r="13">
          <cell r="D13">
            <v>63421.14</v>
          </cell>
          <cell r="F13">
            <v>0.166</v>
          </cell>
        </row>
        <row r="14">
          <cell r="F14">
            <v>0</v>
          </cell>
        </row>
        <row r="15">
          <cell r="F15">
            <v>0.293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7"/>
  <dimension ref="A1:I48"/>
  <sheetViews>
    <sheetView tabSelected="1" workbookViewId="0" topLeftCell="A1">
      <selection activeCell="A1" sqref="A1"/>
    </sheetView>
  </sheetViews>
  <sheetFormatPr defaultColWidth="12.421875" defaultRowHeight="12.75"/>
  <cols>
    <col min="1" max="1" width="21.8515625" style="43" customWidth="1"/>
    <col min="2" max="2" width="12.00390625" style="43" customWidth="1"/>
    <col min="3" max="4" width="11.28125" style="43" customWidth="1"/>
    <col min="5" max="5" width="10.7109375" style="43" customWidth="1"/>
    <col min="6" max="7" width="12.7109375" style="43" customWidth="1"/>
    <col min="8" max="16384" width="12.421875" style="43" customWidth="1"/>
  </cols>
  <sheetData>
    <row r="1" ht="12.75">
      <c r="A1" s="42" t="s">
        <v>129</v>
      </c>
    </row>
    <row r="2" ht="12.75">
      <c r="A2" s="43" t="s">
        <v>130</v>
      </c>
    </row>
    <row r="3" ht="12.75">
      <c r="A3" s="43" t="s">
        <v>131</v>
      </c>
    </row>
    <row r="4" spans="1:4" ht="12.75">
      <c r="A4" s="43" t="s">
        <v>148</v>
      </c>
      <c r="D4" s="147"/>
    </row>
    <row r="6" ht="12.75">
      <c r="A6" s="42" t="s">
        <v>9</v>
      </c>
    </row>
    <row r="7" spans="1:9" ht="24.75" customHeight="1">
      <c r="A7" s="176" t="s">
        <v>132</v>
      </c>
      <c r="B7" s="176"/>
      <c r="C7" s="176"/>
      <c r="D7" s="176"/>
      <c r="E7" s="176"/>
      <c r="F7" s="176"/>
      <c r="G7" s="176"/>
      <c r="H7" s="148"/>
      <c r="I7" s="44"/>
    </row>
    <row r="8" spans="1:7" ht="39">
      <c r="A8" s="48"/>
      <c r="B8" s="49"/>
      <c r="C8" s="49"/>
      <c r="D8" s="49"/>
      <c r="E8" s="177" t="s">
        <v>4</v>
      </c>
      <c r="F8" s="178"/>
      <c r="G8" s="50" t="s">
        <v>5</v>
      </c>
    </row>
    <row r="9" spans="1:7" ht="90.75" customHeight="1">
      <c r="A9" s="51" t="s">
        <v>1</v>
      </c>
      <c r="B9" s="49" t="s">
        <v>2</v>
      </c>
      <c r="C9" s="49" t="s">
        <v>16</v>
      </c>
      <c r="D9" s="49" t="s">
        <v>3</v>
      </c>
      <c r="E9" s="52" t="s">
        <v>6</v>
      </c>
      <c r="F9" s="53" t="s">
        <v>17</v>
      </c>
      <c r="G9" s="149" t="s">
        <v>6</v>
      </c>
    </row>
    <row r="10" spans="1:8" s="153" customFormat="1" ht="12.75">
      <c r="A10" s="105" t="s">
        <v>133</v>
      </c>
      <c r="B10" s="106">
        <v>10904</v>
      </c>
      <c r="C10" s="150">
        <v>0.00096</v>
      </c>
      <c r="D10" s="106">
        <v>0</v>
      </c>
      <c r="E10" s="106">
        <v>0</v>
      </c>
      <c r="F10" s="150">
        <v>0</v>
      </c>
      <c r="G10" s="106">
        <v>0</v>
      </c>
      <c r="H10" s="152"/>
    </row>
    <row r="11" spans="1:9" s="174" customFormat="1" ht="12.75">
      <c r="A11" s="105" t="s">
        <v>10</v>
      </c>
      <c r="B11" s="106">
        <v>285358</v>
      </c>
      <c r="C11" s="150">
        <v>0.025</v>
      </c>
      <c r="D11" s="106">
        <v>0</v>
      </c>
      <c r="E11" s="106">
        <f>-31980-G11</f>
        <v>-31642</v>
      </c>
      <c r="F11" s="150">
        <v>0.00277</v>
      </c>
      <c r="G11" s="106">
        <v>-338</v>
      </c>
      <c r="H11" s="152"/>
      <c r="I11" s="43"/>
    </row>
    <row r="12" spans="1:8" s="153" customFormat="1" ht="12.75">
      <c r="A12" s="105" t="s">
        <v>134</v>
      </c>
      <c r="B12" s="106">
        <v>11026</v>
      </c>
      <c r="C12" s="150">
        <v>0.00097</v>
      </c>
      <c r="D12" s="106">
        <v>0</v>
      </c>
      <c r="E12" s="106">
        <v>0</v>
      </c>
      <c r="F12" s="150">
        <v>0</v>
      </c>
      <c r="G12" s="106">
        <v>0</v>
      </c>
      <c r="H12" s="152"/>
    </row>
    <row r="13" spans="1:8" s="153" customFormat="1" ht="12.75">
      <c r="A13" s="105" t="s">
        <v>76</v>
      </c>
      <c r="B13" s="106">
        <v>501959</v>
      </c>
      <c r="C13" s="150">
        <v>0.04397</v>
      </c>
      <c r="D13" s="106">
        <v>0</v>
      </c>
      <c r="E13" s="106">
        <f>-33456-G13</f>
        <v>-33235</v>
      </c>
      <c r="F13" s="150">
        <v>0.00291</v>
      </c>
      <c r="G13" s="106">
        <v>-221</v>
      </c>
      <c r="H13" s="152"/>
    </row>
    <row r="14" spans="1:8" s="153" customFormat="1" ht="12.75">
      <c r="A14" s="105" t="s">
        <v>135</v>
      </c>
      <c r="B14" s="106">
        <v>156326</v>
      </c>
      <c r="C14" s="150">
        <v>0.01369</v>
      </c>
      <c r="D14" s="106">
        <v>0</v>
      </c>
      <c r="E14" s="106">
        <v>-23461</v>
      </c>
      <c r="F14" s="150">
        <v>0.00206</v>
      </c>
      <c r="G14" s="106">
        <v>0</v>
      </c>
      <c r="H14" s="152"/>
    </row>
    <row r="15" spans="1:8" s="153" customFormat="1" ht="12.75">
      <c r="A15" s="105" t="s">
        <v>136</v>
      </c>
      <c r="B15" s="106">
        <v>20710</v>
      </c>
      <c r="C15" s="150">
        <v>0.00181</v>
      </c>
      <c r="D15" s="106">
        <v>0</v>
      </c>
      <c r="E15" s="106">
        <v>-1791</v>
      </c>
      <c r="F15" s="150">
        <v>0.00016</v>
      </c>
      <c r="G15" s="106">
        <v>0</v>
      </c>
      <c r="H15" s="152"/>
    </row>
    <row r="16" spans="1:8" s="153" customFormat="1" ht="12.75">
      <c r="A16" s="105" t="s">
        <v>79</v>
      </c>
      <c r="B16" s="106">
        <v>220039</v>
      </c>
      <c r="C16" s="150">
        <v>0.01927</v>
      </c>
      <c r="D16" s="106">
        <v>0</v>
      </c>
      <c r="E16" s="106">
        <v>0</v>
      </c>
      <c r="F16" s="150">
        <v>0</v>
      </c>
      <c r="G16" s="106">
        <v>0</v>
      </c>
      <c r="H16" s="152"/>
    </row>
    <row r="17" spans="1:8" s="153" customFormat="1" ht="12.75">
      <c r="A17" s="105" t="s">
        <v>137</v>
      </c>
      <c r="B17" s="106">
        <v>73355</v>
      </c>
      <c r="C17" s="150">
        <v>0.00643</v>
      </c>
      <c r="D17" s="106">
        <v>0</v>
      </c>
      <c r="E17" s="106">
        <v>0</v>
      </c>
      <c r="F17" s="150">
        <v>0</v>
      </c>
      <c r="G17" s="106">
        <v>0</v>
      </c>
      <c r="H17" s="152"/>
    </row>
    <row r="18" spans="1:8" s="153" customFormat="1" ht="12.75">
      <c r="A18" s="105" t="s">
        <v>117</v>
      </c>
      <c r="B18" s="106">
        <v>216551</v>
      </c>
      <c r="C18" s="150">
        <v>0.01897</v>
      </c>
      <c r="D18" s="106">
        <v>0</v>
      </c>
      <c r="E18" s="106">
        <v>0</v>
      </c>
      <c r="F18" s="150">
        <v>0</v>
      </c>
      <c r="G18" s="106">
        <v>0</v>
      </c>
      <c r="H18" s="152"/>
    </row>
    <row r="19" spans="1:8" s="153" customFormat="1" ht="12.75">
      <c r="A19" s="105" t="s">
        <v>138</v>
      </c>
      <c r="B19" s="106">
        <v>88328</v>
      </c>
      <c r="C19" s="150">
        <v>0.00774</v>
      </c>
      <c r="D19" s="106">
        <v>0</v>
      </c>
      <c r="E19" s="106">
        <v>0</v>
      </c>
      <c r="F19" s="150">
        <v>0</v>
      </c>
      <c r="G19" s="106">
        <v>0</v>
      </c>
      <c r="H19" s="152"/>
    </row>
    <row r="20" spans="1:8" s="153" customFormat="1" ht="12.75">
      <c r="A20" s="105" t="s">
        <v>80</v>
      </c>
      <c r="B20" s="106">
        <v>78635</v>
      </c>
      <c r="C20" s="150">
        <v>0.00689</v>
      </c>
      <c r="D20" s="106">
        <v>0</v>
      </c>
      <c r="E20" s="106">
        <v>-1431</v>
      </c>
      <c r="F20" s="150">
        <v>0.00013</v>
      </c>
      <c r="G20" s="106">
        <v>0</v>
      </c>
      <c r="H20" s="152"/>
    </row>
    <row r="21" spans="1:8" s="153" customFormat="1" ht="12.75">
      <c r="A21" s="105" t="s">
        <v>139</v>
      </c>
      <c r="B21" s="106">
        <v>75686</v>
      </c>
      <c r="C21" s="150">
        <v>0.00663</v>
      </c>
      <c r="D21" s="106">
        <v>0</v>
      </c>
      <c r="E21" s="106">
        <v>0</v>
      </c>
      <c r="F21" s="150">
        <v>0</v>
      </c>
      <c r="G21" s="106">
        <v>0</v>
      </c>
      <c r="H21" s="152"/>
    </row>
    <row r="22" spans="1:8" s="153" customFormat="1" ht="12.75">
      <c r="A22" s="105" t="s">
        <v>140</v>
      </c>
      <c r="B22" s="106">
        <v>47526</v>
      </c>
      <c r="C22" s="150">
        <v>0.00416</v>
      </c>
      <c r="D22" s="106">
        <v>0</v>
      </c>
      <c r="E22" s="106">
        <v>-14258</v>
      </c>
      <c r="F22" s="150">
        <v>0.00125</v>
      </c>
      <c r="G22" s="106">
        <v>0</v>
      </c>
      <c r="H22" s="152"/>
    </row>
    <row r="23" spans="1:8" s="153" customFormat="1" ht="12.75">
      <c r="A23" s="105" t="s">
        <v>141</v>
      </c>
      <c r="B23" s="106">
        <v>61046</v>
      </c>
      <c r="C23" s="150">
        <v>0.00535</v>
      </c>
      <c r="D23" s="106">
        <v>0</v>
      </c>
      <c r="E23" s="106">
        <v>-9157</v>
      </c>
      <c r="F23" s="150">
        <v>0.0008</v>
      </c>
      <c r="G23" s="106">
        <v>0</v>
      </c>
      <c r="H23" s="152"/>
    </row>
    <row r="24" spans="1:8" s="153" customFormat="1" ht="12.75">
      <c r="A24" s="105" t="s">
        <v>142</v>
      </c>
      <c r="B24" s="106">
        <v>310077</v>
      </c>
      <c r="C24" s="150">
        <v>0.02716</v>
      </c>
      <c r="D24" s="106">
        <v>0</v>
      </c>
      <c r="E24" s="106">
        <f>-34177-G24</f>
        <v>-34018</v>
      </c>
      <c r="F24" s="150">
        <v>0.00298</v>
      </c>
      <c r="G24" s="106">
        <v>-159</v>
      </c>
      <c r="H24" s="152"/>
    </row>
    <row r="25" spans="1:8" s="153" customFormat="1" ht="12.75">
      <c r="A25" s="105" t="s">
        <v>143</v>
      </c>
      <c r="B25" s="106">
        <v>123185</v>
      </c>
      <c r="C25" s="150">
        <v>0.01079</v>
      </c>
      <c r="D25" s="106">
        <v>0</v>
      </c>
      <c r="E25" s="106">
        <v>-3168</v>
      </c>
      <c r="F25" s="150">
        <v>0.00028</v>
      </c>
      <c r="G25" s="106">
        <v>0</v>
      </c>
      <c r="H25" s="152"/>
    </row>
    <row r="26" spans="1:8" s="153" customFormat="1" ht="12.75">
      <c r="A26" s="105" t="s">
        <v>126</v>
      </c>
      <c r="B26" s="106">
        <v>152050</v>
      </c>
      <c r="C26" s="150">
        <v>0.01332</v>
      </c>
      <c r="D26" s="106">
        <v>0</v>
      </c>
      <c r="E26" s="106">
        <v>-22807</v>
      </c>
      <c r="F26" s="150">
        <v>0.002</v>
      </c>
      <c r="G26" s="106">
        <v>0</v>
      </c>
      <c r="H26" s="152"/>
    </row>
    <row r="27" spans="1:8" s="153" customFormat="1" ht="12.75">
      <c r="A27" s="105" t="s">
        <v>105</v>
      </c>
      <c r="B27" s="106">
        <v>463958</v>
      </c>
      <c r="C27" s="150">
        <v>0.04064</v>
      </c>
      <c r="D27" s="106">
        <v>0</v>
      </c>
      <c r="E27" s="106">
        <f>-76551-G27</f>
        <v>-76424</v>
      </c>
      <c r="F27" s="150">
        <v>0.00669</v>
      </c>
      <c r="G27" s="106">
        <v>-127</v>
      </c>
      <c r="H27" s="152"/>
    </row>
    <row r="28" spans="1:8" s="153" customFormat="1" ht="12.75">
      <c r="A28" s="105" t="s">
        <v>106</v>
      </c>
      <c r="B28" s="106">
        <v>451</v>
      </c>
      <c r="C28" s="150">
        <v>4E-05</v>
      </c>
      <c r="D28" s="106">
        <v>0</v>
      </c>
      <c r="E28" s="106">
        <v>243</v>
      </c>
      <c r="F28" s="151">
        <v>-2E-05</v>
      </c>
      <c r="G28" s="106">
        <v>0</v>
      </c>
      <c r="H28" s="152"/>
    </row>
    <row r="29" spans="1:8" s="153" customFormat="1" ht="12.75">
      <c r="A29" s="105" t="s">
        <v>107</v>
      </c>
      <c r="B29" s="106">
        <v>525406</v>
      </c>
      <c r="C29" s="150">
        <v>0.04602</v>
      </c>
      <c r="D29" s="106">
        <v>0</v>
      </c>
      <c r="E29" s="106">
        <f>-94017-G29</f>
        <v>-93597</v>
      </c>
      <c r="F29" s="150">
        <v>0.00819</v>
      </c>
      <c r="G29" s="106">
        <v>-420</v>
      </c>
      <c r="H29" s="152"/>
    </row>
    <row r="30" spans="1:8" s="153" customFormat="1" ht="12.75">
      <c r="A30" s="105" t="s">
        <v>144</v>
      </c>
      <c r="B30" s="106">
        <v>34122</v>
      </c>
      <c r="C30" s="150">
        <v>0.00299</v>
      </c>
      <c r="D30" s="106">
        <v>0</v>
      </c>
      <c r="E30" s="106">
        <f>-1401-G30</f>
        <v>-1091</v>
      </c>
      <c r="F30" s="150">
        <v>0.0001</v>
      </c>
      <c r="G30" s="106">
        <v>-310</v>
      </c>
      <c r="H30" s="152"/>
    </row>
    <row r="31" spans="1:8" s="153" customFormat="1" ht="12.75">
      <c r="A31" s="105" t="s">
        <v>82</v>
      </c>
      <c r="B31" s="106">
        <v>94465</v>
      </c>
      <c r="C31" s="150">
        <v>0.00827</v>
      </c>
      <c r="D31" s="106">
        <v>0</v>
      </c>
      <c r="E31" s="106">
        <v>-14170</v>
      </c>
      <c r="F31" s="150">
        <v>0.00124</v>
      </c>
      <c r="G31" s="106">
        <v>0</v>
      </c>
      <c r="H31" s="152"/>
    </row>
    <row r="32" spans="1:8" s="153" customFormat="1" ht="13.5" thickBot="1">
      <c r="A32" s="105" t="s">
        <v>145</v>
      </c>
      <c r="B32" s="106">
        <v>95491</v>
      </c>
      <c r="C32" s="150">
        <v>0.00836</v>
      </c>
      <c r="D32" s="106">
        <v>0</v>
      </c>
      <c r="E32" s="106">
        <v>0</v>
      </c>
      <c r="F32" s="150">
        <v>0</v>
      </c>
      <c r="G32" s="106">
        <v>0</v>
      </c>
      <c r="H32" s="152"/>
    </row>
    <row r="33" spans="1:7" ht="13.5" thickBot="1">
      <c r="A33" s="60" t="s">
        <v>0</v>
      </c>
      <c r="B33" s="61">
        <f aca="true" t="shared" si="0" ref="B33:G33">SUM(B10:B32)</f>
        <v>3646654</v>
      </c>
      <c r="C33" s="62">
        <f t="shared" si="0"/>
        <v>0.31942999999999994</v>
      </c>
      <c r="D33" s="61">
        <f t="shared" si="0"/>
        <v>0</v>
      </c>
      <c r="E33" s="61">
        <f t="shared" si="0"/>
        <v>-360007</v>
      </c>
      <c r="F33" s="62">
        <f t="shared" si="0"/>
        <v>0.03154</v>
      </c>
      <c r="G33" s="61">
        <f t="shared" si="0"/>
        <v>-1575</v>
      </c>
    </row>
    <row r="34" ht="13.5" thickTop="1"/>
    <row r="35" spans="1:2" ht="12.75" hidden="1">
      <c r="A35" s="154" t="s">
        <v>14</v>
      </c>
      <c r="B35" s="155">
        <v>140318</v>
      </c>
    </row>
    <row r="36" spans="1:2" ht="12.75" hidden="1">
      <c r="A36" s="156" t="s">
        <v>15</v>
      </c>
      <c r="B36" s="155">
        <v>0</v>
      </c>
    </row>
    <row r="37" ht="12.75" hidden="1">
      <c r="A37" s="156" t="s">
        <v>108</v>
      </c>
    </row>
    <row r="38" ht="12.75" hidden="1">
      <c r="A38" s="156"/>
    </row>
    <row r="39" spans="1:3" ht="12.75">
      <c r="A39" s="42" t="s">
        <v>8</v>
      </c>
      <c r="B39" s="157">
        <v>11415980</v>
      </c>
      <c r="C39" s="158"/>
    </row>
    <row r="40" spans="1:4" ht="12.75">
      <c r="A40" s="159"/>
      <c r="B40" s="159"/>
      <c r="C40" s="159"/>
      <c r="D40" s="159"/>
    </row>
    <row r="41" spans="1:4" ht="12.75" hidden="1">
      <c r="A41" s="160" t="s">
        <v>18</v>
      </c>
      <c r="B41" s="161">
        <v>0</v>
      </c>
      <c r="C41" s="162" t="s">
        <v>21</v>
      </c>
      <c r="D41" s="163" t="s">
        <v>22</v>
      </c>
    </row>
    <row r="42" spans="1:4" ht="12.75" hidden="1">
      <c r="A42" s="164" t="s">
        <v>19</v>
      </c>
      <c r="B42" s="165">
        <f>-E33</f>
        <v>360007</v>
      </c>
      <c r="D42" s="166" t="s">
        <v>23</v>
      </c>
    </row>
    <row r="43" spans="1:4" ht="12.75" hidden="1">
      <c r="A43" s="164" t="s">
        <v>15</v>
      </c>
      <c r="B43" s="167">
        <v>0</v>
      </c>
      <c r="C43" s="168" t="s">
        <v>21</v>
      </c>
      <c r="D43" s="169"/>
    </row>
    <row r="44" spans="1:4" ht="13.5" hidden="1" thickBot="1">
      <c r="A44" s="170" t="s">
        <v>20</v>
      </c>
      <c r="B44" s="171">
        <f>SUM(B41:B43)</f>
        <v>360007</v>
      </c>
      <c r="C44" s="172" t="str">
        <f>IF(B44&lt;B33,"100%",B33/B44*100)</f>
        <v>100%</v>
      </c>
      <c r="D44" s="173"/>
    </row>
    <row r="45" spans="1:4" ht="12.75" hidden="1">
      <c r="A45" s="159"/>
      <c r="B45" s="159"/>
      <c r="C45" s="159"/>
      <c r="D45" s="159"/>
    </row>
    <row r="46" spans="1:8" ht="12.75">
      <c r="A46" s="43" t="s">
        <v>146</v>
      </c>
      <c r="H46" s="148"/>
    </row>
    <row r="48" spans="1:9" ht="40.5" customHeight="1">
      <c r="A48" s="176" t="s">
        <v>147</v>
      </c>
      <c r="B48" s="176"/>
      <c r="C48" s="176"/>
      <c r="D48" s="176"/>
      <c r="E48" s="176"/>
      <c r="F48" s="176"/>
      <c r="G48" s="176"/>
      <c r="H48" s="148"/>
      <c r="I48" s="44"/>
    </row>
  </sheetData>
  <sheetProtection/>
  <mergeCells count="3">
    <mergeCell ref="A7:G7"/>
    <mergeCell ref="E8:F8"/>
    <mergeCell ref="A48:G48"/>
  </mergeCells>
  <printOptions/>
  <pageMargins left="0.5" right="0.711111111111111" top="1" bottom="0.76" header="0.5" footer="0.31"/>
  <pageSetup fitToHeight="2" horizontalDpi="600" verticalDpi="600" orientation="portrait" r:id="rId2"/>
  <headerFooter alignWithMargins="0">
    <oddHeader>&amp;L&amp;"Gotham C2 Text,Regular"&amp;13 &amp;K0000002019 Source of Foreign Income Earned  - By Fund&amp;R&amp;K000000&amp;G</oddHeader>
  </headerFooter>
  <legacyDrawingHF r:id="rId1"/>
</worksheet>
</file>

<file path=xl/worksheets/sheet2.xml><?xml version="1.0" encoding="utf-8"?>
<worksheet xmlns="http://schemas.openxmlformats.org/spreadsheetml/2006/main" xmlns:r="http://schemas.openxmlformats.org/officeDocument/2006/relationships">
  <sheetPr codeName="Sheet5"/>
  <dimension ref="A1:I38"/>
  <sheetViews>
    <sheetView workbookViewId="0" topLeftCell="A1">
      <selection activeCell="A1" sqref="A1"/>
    </sheetView>
  </sheetViews>
  <sheetFormatPr defaultColWidth="12.421875" defaultRowHeight="12.75"/>
  <cols>
    <col min="1" max="1" width="21.8515625" style="43" customWidth="1"/>
    <col min="2" max="2" width="12.00390625" style="43" customWidth="1"/>
    <col min="3" max="4" width="11.28125" style="43" customWidth="1"/>
    <col min="5" max="5" width="10.7109375" style="43" customWidth="1"/>
    <col min="6" max="7" width="12.7109375" style="43" customWidth="1"/>
    <col min="8" max="16384" width="12.421875" style="43" customWidth="1"/>
  </cols>
  <sheetData>
    <row r="1" ht="12.75">
      <c r="A1" s="42" t="s">
        <v>111</v>
      </c>
    </row>
    <row r="2" ht="12.75">
      <c r="A2" s="43" t="s">
        <v>112</v>
      </c>
    </row>
    <row r="3" ht="12.75">
      <c r="A3" s="43" t="s">
        <v>113</v>
      </c>
    </row>
    <row r="4" spans="1:4" ht="12.75">
      <c r="A4" s="43" t="s">
        <v>114</v>
      </c>
      <c r="D4" s="147"/>
    </row>
    <row r="6" ht="12.75">
      <c r="A6" s="42" t="s">
        <v>9</v>
      </c>
    </row>
    <row r="7" spans="1:9" ht="24.75" customHeight="1">
      <c r="A7" s="176" t="s">
        <v>115</v>
      </c>
      <c r="B7" s="176"/>
      <c r="C7" s="176"/>
      <c r="D7" s="176"/>
      <c r="E7" s="176"/>
      <c r="F7" s="176"/>
      <c r="G7" s="176"/>
      <c r="H7" s="148"/>
      <c r="I7" s="44"/>
    </row>
    <row r="8" spans="1:7" ht="39">
      <c r="A8" s="48"/>
      <c r="B8" s="49"/>
      <c r="C8" s="49"/>
      <c r="D8" s="49"/>
      <c r="E8" s="177" t="s">
        <v>4</v>
      </c>
      <c r="F8" s="178"/>
      <c r="G8" s="50" t="s">
        <v>5</v>
      </c>
    </row>
    <row r="9" spans="1:7" ht="90.75" customHeight="1">
      <c r="A9" s="51" t="s">
        <v>1</v>
      </c>
      <c r="B9" s="49" t="s">
        <v>2</v>
      </c>
      <c r="C9" s="49" t="s">
        <v>16</v>
      </c>
      <c r="D9" s="49" t="s">
        <v>3</v>
      </c>
      <c r="E9" s="52" t="s">
        <v>6</v>
      </c>
      <c r="F9" s="53" t="s">
        <v>17</v>
      </c>
      <c r="G9" s="149" t="s">
        <v>6</v>
      </c>
    </row>
    <row r="10" spans="1:8" s="153" customFormat="1" ht="12.75">
      <c r="A10" s="105" t="s">
        <v>98</v>
      </c>
      <c r="B10" s="106">
        <v>32014</v>
      </c>
      <c r="C10" s="150">
        <v>0.00553</v>
      </c>
      <c r="D10" s="106">
        <v>0</v>
      </c>
      <c r="E10" s="106">
        <v>-4802</v>
      </c>
      <c r="F10" s="150">
        <v>0.00083</v>
      </c>
      <c r="G10" s="106">
        <v>0</v>
      </c>
      <c r="H10" s="152"/>
    </row>
    <row r="11" spans="1:9" s="174" customFormat="1" ht="12.75">
      <c r="A11" s="105" t="s">
        <v>116</v>
      </c>
      <c r="B11" s="106">
        <v>39608</v>
      </c>
      <c r="C11" s="150">
        <v>0.00684</v>
      </c>
      <c r="D11" s="106">
        <v>0</v>
      </c>
      <c r="E11" s="106">
        <v>-5953</v>
      </c>
      <c r="F11" s="150">
        <v>0.00103</v>
      </c>
      <c r="G11" s="106">
        <v>0</v>
      </c>
      <c r="H11" s="152"/>
      <c r="I11" s="43"/>
    </row>
    <row r="12" spans="1:8" s="153" customFormat="1" ht="12.75">
      <c r="A12" s="105" t="s">
        <v>77</v>
      </c>
      <c r="B12" s="106">
        <v>154494</v>
      </c>
      <c r="C12" s="150">
        <v>0.02667</v>
      </c>
      <c r="D12" s="106">
        <v>0</v>
      </c>
      <c r="E12" s="106">
        <v>-23174</v>
      </c>
      <c r="F12" s="150">
        <v>0.004</v>
      </c>
      <c r="G12" s="106">
        <v>0</v>
      </c>
      <c r="H12" s="152"/>
    </row>
    <row r="13" spans="1:8" s="153" customFormat="1" ht="12.75">
      <c r="A13" s="105" t="s">
        <v>78</v>
      </c>
      <c r="B13" s="106">
        <v>1412455</v>
      </c>
      <c r="C13" s="150">
        <v>0.24386</v>
      </c>
      <c r="D13" s="106">
        <v>0</v>
      </c>
      <c r="E13" s="106">
        <v>-210796</v>
      </c>
      <c r="F13" s="150">
        <v>0.03639</v>
      </c>
      <c r="G13" s="106">
        <v>0</v>
      </c>
      <c r="H13" s="152"/>
    </row>
    <row r="14" spans="1:8" s="153" customFormat="1" ht="12.75">
      <c r="A14" s="105" t="s">
        <v>99</v>
      </c>
      <c r="B14" s="106">
        <v>244692</v>
      </c>
      <c r="C14" s="150">
        <v>0.04225</v>
      </c>
      <c r="D14" s="106">
        <v>0</v>
      </c>
      <c r="E14" s="106">
        <v>-36704</v>
      </c>
      <c r="F14" s="150">
        <v>0.00634</v>
      </c>
      <c r="G14" s="106">
        <v>0</v>
      </c>
      <c r="H14" s="152"/>
    </row>
    <row r="15" spans="1:8" s="153" customFormat="1" ht="12.75">
      <c r="A15" s="105" t="s">
        <v>79</v>
      </c>
      <c r="B15" s="106">
        <v>35415</v>
      </c>
      <c r="C15" s="150">
        <v>0.00611</v>
      </c>
      <c r="D15" s="106">
        <v>0</v>
      </c>
      <c r="E15" s="106">
        <v>0</v>
      </c>
      <c r="F15" s="150">
        <v>0</v>
      </c>
      <c r="G15" s="106">
        <v>0</v>
      </c>
      <c r="H15" s="152"/>
    </row>
    <row r="16" spans="1:8" s="153" customFormat="1" ht="12.75">
      <c r="A16" s="105" t="s">
        <v>117</v>
      </c>
      <c r="B16" s="106">
        <v>12208</v>
      </c>
      <c r="C16" s="150">
        <v>0.00211</v>
      </c>
      <c r="D16" s="106">
        <v>0</v>
      </c>
      <c r="E16" s="106">
        <v>0</v>
      </c>
      <c r="F16" s="150">
        <v>0</v>
      </c>
      <c r="G16" s="106">
        <v>0</v>
      </c>
      <c r="H16" s="152"/>
    </row>
    <row r="17" spans="1:8" s="153" customFormat="1" ht="12.75">
      <c r="A17" s="105" t="s">
        <v>100</v>
      </c>
      <c r="B17" s="106">
        <v>177460</v>
      </c>
      <c r="C17" s="150">
        <v>0.03064</v>
      </c>
      <c r="D17" s="106">
        <v>0</v>
      </c>
      <c r="E17" s="106">
        <v>931</v>
      </c>
      <c r="F17" s="151">
        <v>-0.00016</v>
      </c>
      <c r="G17" s="106">
        <v>0</v>
      </c>
      <c r="H17" s="152"/>
    </row>
    <row r="18" spans="1:8" s="153" customFormat="1" ht="12.75">
      <c r="A18" s="105" t="s">
        <v>101</v>
      </c>
      <c r="B18" s="106">
        <v>39157</v>
      </c>
      <c r="C18" s="150">
        <v>0.00676</v>
      </c>
      <c r="D18" s="106">
        <v>0</v>
      </c>
      <c r="E18" s="106">
        <v>-5874</v>
      </c>
      <c r="F18" s="150">
        <v>0.00101</v>
      </c>
      <c r="G18" s="106">
        <v>0</v>
      </c>
      <c r="H18" s="152"/>
    </row>
    <row r="19" spans="1:8" s="153" customFormat="1" ht="12.75">
      <c r="A19" s="105" t="s">
        <v>118</v>
      </c>
      <c r="B19" s="106">
        <v>48060</v>
      </c>
      <c r="C19" s="150">
        <v>0.0083</v>
      </c>
      <c r="D19" s="106">
        <v>0</v>
      </c>
      <c r="E19" s="106">
        <v>-7209</v>
      </c>
      <c r="F19" s="150">
        <v>0.00125</v>
      </c>
      <c r="G19" s="106">
        <v>0</v>
      </c>
      <c r="H19" s="152"/>
    </row>
    <row r="20" spans="1:8" s="153" customFormat="1" ht="12.75">
      <c r="A20" s="105" t="s">
        <v>81</v>
      </c>
      <c r="B20" s="106">
        <v>395490</v>
      </c>
      <c r="C20" s="150">
        <v>0.06828</v>
      </c>
      <c r="D20" s="106">
        <v>0</v>
      </c>
      <c r="E20" s="106">
        <v>-59324</v>
      </c>
      <c r="F20" s="150">
        <v>0.01024</v>
      </c>
      <c r="G20" s="106">
        <v>0</v>
      </c>
      <c r="H20" s="152"/>
    </row>
    <row r="21" spans="1:8" s="153" customFormat="1" ht="12.75">
      <c r="A21" s="105" t="s">
        <v>11</v>
      </c>
      <c r="B21" s="106">
        <v>38801</v>
      </c>
      <c r="C21" s="150">
        <v>0.0067</v>
      </c>
      <c r="D21" s="106">
        <v>0</v>
      </c>
      <c r="E21" s="106">
        <v>-4521</v>
      </c>
      <c r="F21" s="150">
        <v>0.00078</v>
      </c>
      <c r="G21" s="106">
        <v>0</v>
      </c>
      <c r="H21" s="152"/>
    </row>
    <row r="22" spans="1:8" s="153" customFormat="1" ht="12.75">
      <c r="A22" s="105" t="s">
        <v>12</v>
      </c>
      <c r="B22" s="106">
        <v>105094</v>
      </c>
      <c r="C22" s="150">
        <v>0.01814</v>
      </c>
      <c r="D22" s="106">
        <v>0</v>
      </c>
      <c r="E22" s="106">
        <v>-15764</v>
      </c>
      <c r="F22" s="150">
        <v>0.00272</v>
      </c>
      <c r="G22" s="106">
        <v>0</v>
      </c>
      <c r="H22" s="152"/>
    </row>
    <row r="23" spans="1:8" s="153" customFormat="1" ht="12.75">
      <c r="A23" s="105" t="s">
        <v>106</v>
      </c>
      <c r="B23" s="106">
        <v>312182</v>
      </c>
      <c r="C23" s="150">
        <v>0.0539</v>
      </c>
      <c r="D23" s="106">
        <v>0</v>
      </c>
      <c r="E23" s="106">
        <v>-32399</v>
      </c>
      <c r="F23" s="150">
        <v>0.00559</v>
      </c>
      <c r="G23" s="106">
        <v>0</v>
      </c>
      <c r="H23" s="152"/>
    </row>
    <row r="24" spans="1:8" s="153" customFormat="1" ht="13.5" thickBot="1">
      <c r="A24" s="105" t="s">
        <v>13</v>
      </c>
      <c r="B24" s="106">
        <v>1740829</v>
      </c>
      <c r="C24" s="150">
        <v>0.30054</v>
      </c>
      <c r="D24" s="106">
        <v>0</v>
      </c>
      <c r="E24" s="106">
        <v>0</v>
      </c>
      <c r="F24" s="150">
        <v>0</v>
      </c>
      <c r="G24" s="106">
        <v>0</v>
      </c>
      <c r="H24" s="152"/>
    </row>
    <row r="25" spans="1:7" ht="13.5" thickBot="1">
      <c r="A25" s="60" t="s">
        <v>0</v>
      </c>
      <c r="B25" s="61">
        <f aca="true" t="shared" si="0" ref="B25:G25">SUM(B10:B24)</f>
        <v>4787959</v>
      </c>
      <c r="C25" s="62">
        <f t="shared" si="0"/>
        <v>0.82663</v>
      </c>
      <c r="D25" s="61">
        <f t="shared" si="0"/>
        <v>0</v>
      </c>
      <c r="E25" s="61">
        <f t="shared" si="0"/>
        <v>-405589</v>
      </c>
      <c r="F25" s="62">
        <f t="shared" si="0"/>
        <v>0.07001999999999999</v>
      </c>
      <c r="G25" s="61">
        <f t="shared" si="0"/>
        <v>0</v>
      </c>
    </row>
    <row r="26" ht="13.5" thickTop="1"/>
    <row r="27" spans="1:2" ht="12.75" hidden="1">
      <c r="A27" s="154" t="s">
        <v>14</v>
      </c>
      <c r="B27" s="155">
        <f>71779+73199</f>
        <v>144978</v>
      </c>
    </row>
    <row r="28" ht="12.75" hidden="1">
      <c r="A28" s="156"/>
    </row>
    <row r="29" spans="1:3" ht="12.75">
      <c r="A29" s="42" t="s">
        <v>8</v>
      </c>
      <c r="B29" s="106">
        <v>5792144</v>
      </c>
      <c r="C29" s="158"/>
    </row>
    <row r="30" spans="1:4" ht="12.75">
      <c r="A30" s="159"/>
      <c r="B30" s="159"/>
      <c r="C30" s="159"/>
      <c r="D30" s="159"/>
    </row>
    <row r="31" spans="1:4" ht="12.75" hidden="1">
      <c r="A31" s="160" t="s">
        <v>18</v>
      </c>
      <c r="B31" s="161">
        <v>2402662.28</v>
      </c>
      <c r="C31" s="162" t="s">
        <v>21</v>
      </c>
      <c r="D31" s="163" t="s">
        <v>22</v>
      </c>
    </row>
    <row r="32" spans="1:4" ht="12.75" hidden="1">
      <c r="A32" s="164" t="s">
        <v>19</v>
      </c>
      <c r="B32" s="165">
        <f>-E25</f>
        <v>405589</v>
      </c>
      <c r="D32" s="166" t="s">
        <v>23</v>
      </c>
    </row>
    <row r="33" spans="1:4" ht="12.75" hidden="1">
      <c r="A33" s="164" t="s">
        <v>15</v>
      </c>
      <c r="B33" s="167">
        <v>0</v>
      </c>
      <c r="C33" s="168" t="s">
        <v>21</v>
      </c>
      <c r="D33" s="169"/>
    </row>
    <row r="34" spans="1:4" ht="13.5" hidden="1" thickBot="1">
      <c r="A34" s="170" t="s">
        <v>20</v>
      </c>
      <c r="B34" s="171">
        <f>SUM(B31:B33)</f>
        <v>2808251.28</v>
      </c>
      <c r="C34" s="172" t="str">
        <f>IF(B34&lt;B25,"100%",B25/B34*100)</f>
        <v>100%</v>
      </c>
      <c r="D34" s="173"/>
    </row>
    <row r="35" spans="1:4" ht="12.75" hidden="1">
      <c r="A35" s="159"/>
      <c r="B35" s="159"/>
      <c r="C35" s="159"/>
      <c r="D35" s="159"/>
    </row>
    <row r="36" spans="1:8" ht="12.75">
      <c r="A36" s="43" t="s">
        <v>119</v>
      </c>
      <c r="H36" s="148"/>
    </row>
    <row r="38" spans="1:9" ht="40.5" customHeight="1">
      <c r="A38" s="176" t="s">
        <v>120</v>
      </c>
      <c r="B38" s="176"/>
      <c r="C38" s="176"/>
      <c r="D38" s="176"/>
      <c r="E38" s="176"/>
      <c r="F38" s="176"/>
      <c r="G38" s="176"/>
      <c r="H38" s="148"/>
      <c r="I38" s="44"/>
    </row>
  </sheetData>
  <sheetProtection/>
  <mergeCells count="3">
    <mergeCell ref="A7:G7"/>
    <mergeCell ref="E8:F8"/>
    <mergeCell ref="A38:G38"/>
  </mergeCells>
  <printOptions/>
  <pageMargins left="0.5" right="0.711111111111111" top="1" bottom="0.76" header="0.5" footer="0.31"/>
  <pageSetup fitToHeight="2" horizontalDpi="600" verticalDpi="600" orientation="portrait" r:id="rId2"/>
  <headerFooter alignWithMargins="0">
    <oddHeader>&amp;L&amp;"Gotham C2 Text,Regular"&amp;13 &amp;K0000002019 Source of Foreign Income Earned  - By Fund&amp;R&amp;K000000&amp;G</oddHeader>
  </headerFooter>
  <legacyDrawingHF r:id="rId1"/>
</worksheet>
</file>

<file path=xl/worksheets/sheet3.xml><?xml version="1.0" encoding="utf-8"?>
<worksheet xmlns="http://schemas.openxmlformats.org/spreadsheetml/2006/main" xmlns:r="http://schemas.openxmlformats.org/officeDocument/2006/relationships">
  <sheetPr codeName="Sheet2"/>
  <dimension ref="A1:I38"/>
  <sheetViews>
    <sheetView workbookViewId="0" topLeftCell="A1">
      <selection activeCell="A1" sqref="A1"/>
    </sheetView>
  </sheetViews>
  <sheetFormatPr defaultColWidth="12.421875" defaultRowHeight="12.75"/>
  <cols>
    <col min="1" max="1" width="21.8515625" style="1" customWidth="1"/>
    <col min="2" max="2" width="12.00390625" style="1" customWidth="1"/>
    <col min="3" max="4" width="11.28125" style="1" customWidth="1"/>
    <col min="5" max="5" width="10.7109375" style="1" customWidth="1"/>
    <col min="6" max="7" width="12.7109375" style="1" customWidth="1"/>
    <col min="8" max="16384" width="12.421875" style="1" customWidth="1"/>
  </cols>
  <sheetData>
    <row r="1" ht="12.75">
      <c r="A1" s="42" t="s">
        <v>24</v>
      </c>
    </row>
    <row r="2" ht="12.75">
      <c r="A2" s="43" t="s">
        <v>25</v>
      </c>
    </row>
    <row r="3" ht="12.75">
      <c r="A3" s="43" t="s">
        <v>68</v>
      </c>
    </row>
    <row r="4" ht="12.75">
      <c r="A4" s="1" t="s">
        <v>67</v>
      </c>
    </row>
    <row r="6" ht="12.75">
      <c r="A6" s="7" t="s">
        <v>9</v>
      </c>
    </row>
    <row r="7" spans="1:9" ht="24.75" customHeight="1">
      <c r="A7" s="182" t="s">
        <v>69</v>
      </c>
      <c r="B7" s="182"/>
      <c r="C7" s="182"/>
      <c r="D7" s="182"/>
      <c r="E7" s="182"/>
      <c r="F7" s="182"/>
      <c r="G7" s="182"/>
      <c r="H7" s="18"/>
      <c r="I7" s="14"/>
    </row>
    <row r="8" spans="1:7" ht="39">
      <c r="A8" s="9"/>
      <c r="B8" s="10"/>
      <c r="C8" s="10"/>
      <c r="D8" s="10"/>
      <c r="E8" s="179" t="s">
        <v>4</v>
      </c>
      <c r="F8" s="180"/>
      <c r="G8" s="8" t="s">
        <v>5</v>
      </c>
    </row>
    <row r="9" spans="1:7" ht="90.75" customHeight="1">
      <c r="A9" s="17" t="s">
        <v>1</v>
      </c>
      <c r="B9" s="10" t="s">
        <v>2</v>
      </c>
      <c r="C9" s="10" t="s">
        <v>16</v>
      </c>
      <c r="D9" s="10" t="s">
        <v>3</v>
      </c>
      <c r="E9" s="11" t="s">
        <v>6</v>
      </c>
      <c r="F9" s="12" t="s">
        <v>17</v>
      </c>
      <c r="G9" s="3" t="s">
        <v>6</v>
      </c>
    </row>
    <row r="10" spans="1:8" ht="12.75">
      <c r="A10" s="19" t="str">
        <f>'Global Comm'!A11</f>
        <v>Brazil</v>
      </c>
      <c r="B10" s="41">
        <f>'Global Comm'!J11</f>
        <v>415.22619758834094</v>
      </c>
      <c r="C10" s="21">
        <v>0.0002</v>
      </c>
      <c r="D10" s="41">
        <v>0</v>
      </c>
      <c r="E10" s="41">
        <f>-'Global Comm'!H11</f>
        <v>-245.128150083612</v>
      </c>
      <c r="F10" s="144">
        <v>0.00011</v>
      </c>
      <c r="G10" s="41">
        <v>0</v>
      </c>
      <c r="H10" s="104"/>
    </row>
    <row r="11" spans="1:8" s="15" customFormat="1" ht="12.75">
      <c r="A11" s="19" t="str">
        <f>'Global Comm'!A12</f>
        <v>China</v>
      </c>
      <c r="B11" s="41">
        <f>'Global Comm'!J12</f>
        <v>49.935247708156645</v>
      </c>
      <c r="C11" s="21">
        <v>2E-05</v>
      </c>
      <c r="D11" s="41">
        <v>0</v>
      </c>
      <c r="E11" s="41">
        <f>-'Global Comm'!H12</f>
        <v>0</v>
      </c>
      <c r="F11" s="144">
        <v>0</v>
      </c>
      <c r="G11" s="41">
        <v>0</v>
      </c>
      <c r="H11" s="104"/>
    </row>
    <row r="12" spans="1:8" s="15" customFormat="1" ht="12.75">
      <c r="A12" s="19" t="str">
        <f>'Global Comm'!A13</f>
        <v>Finland</v>
      </c>
      <c r="B12" s="41">
        <f>'Global Comm'!J13</f>
        <v>2137.2223167929674</v>
      </c>
      <c r="C12" s="21">
        <v>0.001</v>
      </c>
      <c r="D12" s="41">
        <v>0</v>
      </c>
      <c r="E12" s="41">
        <f>-'Global Comm'!H13</f>
        <v>-1565.7810012541804</v>
      </c>
      <c r="F12" s="144">
        <v>0.00073</v>
      </c>
      <c r="G12" s="41">
        <v>0</v>
      </c>
      <c r="H12" s="104"/>
    </row>
    <row r="13" spans="1:8" s="15" customFormat="1" ht="12.75">
      <c r="A13" s="19" t="str">
        <f>'Global Comm'!A14</f>
        <v>France</v>
      </c>
      <c r="B13" s="41">
        <f>'Global Comm'!J14</f>
        <v>382.1979122886099</v>
      </c>
      <c r="C13" s="21">
        <v>0.00018</v>
      </c>
      <c r="D13" s="41">
        <v>0</v>
      </c>
      <c r="E13" s="41">
        <f>-'Global Comm'!H14</f>
        <v>-279.97103678929767</v>
      </c>
      <c r="F13" s="144">
        <v>0.00013</v>
      </c>
      <c r="G13" s="41">
        <v>0</v>
      </c>
      <c r="H13" s="104"/>
    </row>
    <row r="14" spans="1:8" s="15" customFormat="1" ht="12.75">
      <c r="A14" s="19" t="str">
        <f>'Global Comm'!A15</f>
        <v>Hong Kong</v>
      </c>
      <c r="B14" s="41">
        <f>'Global Comm'!J15</f>
        <v>176.89459367477264</v>
      </c>
      <c r="C14" s="21">
        <v>8E-05</v>
      </c>
      <c r="D14" s="41">
        <v>0</v>
      </c>
      <c r="E14" s="41">
        <f>-'Global Comm'!H15</f>
        <v>-86.4164987458194</v>
      </c>
      <c r="F14" s="144">
        <v>4E-05</v>
      </c>
      <c r="G14" s="41">
        <v>0</v>
      </c>
      <c r="H14" s="104"/>
    </row>
    <row r="15" spans="1:8" s="15" customFormat="1" ht="12.75">
      <c r="A15" s="19" t="str">
        <f>'Global Comm'!A16</f>
        <v>Japan</v>
      </c>
      <c r="B15" s="41">
        <f>'Global Comm'!J16</f>
        <v>1372.606513150954</v>
      </c>
      <c r="C15" s="21">
        <v>0.00064</v>
      </c>
      <c r="D15" s="41">
        <v>0</v>
      </c>
      <c r="E15" s="41">
        <f>-'Global Comm'!H16</f>
        <v>-670.456956521739</v>
      </c>
      <c r="F15" s="144">
        <v>0.00031</v>
      </c>
      <c r="G15" s="41">
        <v>0</v>
      </c>
      <c r="H15" s="104"/>
    </row>
    <row r="16" spans="1:8" s="15" customFormat="1" ht="12.75">
      <c r="A16" s="19" t="str">
        <f>'Global Comm'!A17</f>
        <v>Mexico</v>
      </c>
      <c r="B16" s="41">
        <f>'Global Comm'!J17</f>
        <v>518.8363371061462</v>
      </c>
      <c r="C16" s="21">
        <v>0.00024</v>
      </c>
      <c r="D16" s="41">
        <v>0</v>
      </c>
      <c r="E16" s="41">
        <f>-'Global Comm'!H17</f>
        <v>-253.4167663043478</v>
      </c>
      <c r="F16" s="144">
        <v>0.00012</v>
      </c>
      <c r="G16" s="41">
        <v>0</v>
      </c>
      <c r="H16" s="104"/>
    </row>
    <row r="17" spans="1:8" s="15" customFormat="1" ht="12.75">
      <c r="A17" s="19" t="str">
        <f>'Global Comm'!A18</f>
        <v>Netherlands</v>
      </c>
      <c r="B17" s="41">
        <f>'Global Comm'!J18</f>
        <v>358.0316407419941</v>
      </c>
      <c r="C17" s="21">
        <v>0.00017</v>
      </c>
      <c r="D17" s="41">
        <v>0</v>
      </c>
      <c r="E17" s="41">
        <f>-'Global Comm'!H18</f>
        <v>-263.08681856187286</v>
      </c>
      <c r="F17" s="144">
        <v>0.00012</v>
      </c>
      <c r="G17" s="41">
        <v>0</v>
      </c>
      <c r="H17" s="104"/>
    </row>
    <row r="18" spans="1:8" s="15" customFormat="1" ht="12.75">
      <c r="A18" s="19" t="str">
        <f>'Global Comm'!A19</f>
        <v>Spain</v>
      </c>
      <c r="B18" s="41">
        <f>'Global Comm'!J19</f>
        <v>157.85069177978025</v>
      </c>
      <c r="C18" s="21">
        <v>7E-05</v>
      </c>
      <c r="D18" s="41">
        <v>0</v>
      </c>
      <c r="E18" s="41">
        <f>-'Global Comm'!H19</f>
        <v>-58.48079222408026</v>
      </c>
      <c r="F18" s="144">
        <v>3E-05</v>
      </c>
      <c r="G18" s="41">
        <v>0</v>
      </c>
      <c r="H18" s="104"/>
    </row>
    <row r="19" spans="1:8" s="15" customFormat="1" ht="12.75">
      <c r="A19" s="19" t="str">
        <f>'Global Comm'!A20</f>
        <v>Sweden</v>
      </c>
      <c r="B19" s="41">
        <f>'Global Comm'!J20</f>
        <v>1563.4226390690958</v>
      </c>
      <c r="C19" s="21">
        <v>0.00073</v>
      </c>
      <c r="D19" s="41">
        <v>0</v>
      </c>
      <c r="E19" s="41">
        <f>-'Global Comm'!H20</f>
        <v>-1145.3639673913042</v>
      </c>
      <c r="F19" s="144">
        <v>0.00054</v>
      </c>
      <c r="G19" s="41">
        <v>0</v>
      </c>
      <c r="H19" s="104"/>
    </row>
    <row r="20" spans="1:8" s="15" customFormat="1" ht="12.75">
      <c r="A20" s="19" t="str">
        <f>'Global Comm'!A21</f>
        <v>Turkey</v>
      </c>
      <c r="B20" s="41">
        <f>'Global Comm'!J21</f>
        <v>1782.8988945717804</v>
      </c>
      <c r="C20" s="21">
        <v>0.00084</v>
      </c>
      <c r="D20" s="41">
        <v>0</v>
      </c>
      <c r="E20" s="41">
        <f>-'Global Comm'!H21</f>
        <v>-1306.3780121237457</v>
      </c>
      <c r="F20" s="144">
        <v>0.00061</v>
      </c>
      <c r="G20" s="41">
        <v>0</v>
      </c>
      <c r="H20" s="104"/>
    </row>
    <row r="21" spans="1:8" s="15" customFormat="1" ht="13.5" thickBot="1">
      <c r="A21" s="19" t="str">
        <f>'Global Comm'!A22</f>
        <v>United Kingdom</v>
      </c>
      <c r="B21" s="41">
        <f>'Global Comm'!J22</f>
        <v>4572.830522188167</v>
      </c>
      <c r="C21" s="21">
        <v>0.00213</v>
      </c>
      <c r="D21" s="41">
        <v>0</v>
      </c>
      <c r="E21" s="41">
        <f>-'Global Comm'!H22</f>
        <v>0</v>
      </c>
      <c r="F21" s="144">
        <v>0</v>
      </c>
      <c r="G21" s="41">
        <v>0</v>
      </c>
      <c r="H21" s="104"/>
    </row>
    <row r="22" spans="1:7" ht="13.5" thickBot="1">
      <c r="A22" s="5" t="s">
        <v>0</v>
      </c>
      <c r="B22" s="25">
        <f aca="true" t="shared" si="0" ref="B22:G22">SUM(B10:B21)</f>
        <v>13487.953506660766</v>
      </c>
      <c r="C22" s="145">
        <f t="shared" si="0"/>
        <v>0.0063</v>
      </c>
      <c r="D22" s="25">
        <f t="shared" si="0"/>
        <v>0</v>
      </c>
      <c r="E22" s="25">
        <f t="shared" si="0"/>
        <v>-5874.48</v>
      </c>
      <c r="F22" s="145">
        <f t="shared" si="0"/>
        <v>0.0027400000000000002</v>
      </c>
      <c r="G22" s="25">
        <f t="shared" si="0"/>
        <v>0</v>
      </c>
    </row>
    <row r="23" spans="1:7" ht="13.5" thickTop="1">
      <c r="A23" s="2"/>
      <c r="B23" s="2"/>
      <c r="C23" s="2"/>
      <c r="D23" s="2"/>
      <c r="E23" s="2"/>
      <c r="F23" s="2"/>
      <c r="G23" s="2"/>
    </row>
    <row r="24" spans="1:7" ht="12.75" hidden="1">
      <c r="A24" s="22" t="s">
        <v>14</v>
      </c>
      <c r="B24" s="20">
        <f>'Global Comm'!J25</f>
        <v>9448.666493339233</v>
      </c>
      <c r="D24" s="2"/>
      <c r="E24" s="2"/>
      <c r="F24" s="2"/>
      <c r="G24" s="2"/>
    </row>
    <row r="25" ht="12.75" hidden="1">
      <c r="A25" s="23"/>
    </row>
    <row r="26" spans="1:4" ht="12.75">
      <c r="A26" s="16" t="s">
        <v>8</v>
      </c>
      <c r="B26" s="146">
        <v>2141796</v>
      </c>
      <c r="C26" s="24"/>
      <c r="D26" s="2"/>
    </row>
    <row r="27" spans="1:4" ht="12.75">
      <c r="A27" s="4"/>
      <c r="B27" s="6"/>
      <c r="C27" s="6"/>
      <c r="D27" s="6"/>
    </row>
    <row r="28" spans="1:4" ht="12.75" hidden="1">
      <c r="A28" s="26" t="s">
        <v>18</v>
      </c>
      <c r="B28" s="27">
        <v>0</v>
      </c>
      <c r="C28" s="37" t="s">
        <v>21</v>
      </c>
      <c r="D28" s="39" t="s">
        <v>22</v>
      </c>
    </row>
    <row r="29" spans="1:4" ht="12.75" hidden="1">
      <c r="A29" s="28" t="s">
        <v>19</v>
      </c>
      <c r="B29" s="29">
        <f>-E22</f>
        <v>5874.48</v>
      </c>
      <c r="C29" s="30"/>
      <c r="D29" s="40" t="s">
        <v>23</v>
      </c>
    </row>
    <row r="30" spans="1:4" ht="12.75" hidden="1">
      <c r="A30" s="28" t="s">
        <v>15</v>
      </c>
      <c r="B30" s="31">
        <v>0</v>
      </c>
      <c r="C30" s="38" t="s">
        <v>21</v>
      </c>
      <c r="D30" s="32"/>
    </row>
    <row r="31" spans="1:4" ht="13.5" hidden="1" thickBot="1">
      <c r="A31" s="33" t="s">
        <v>20</v>
      </c>
      <c r="B31" s="34">
        <f>SUM(B28:B30)</f>
        <v>5874.48</v>
      </c>
      <c r="C31" s="35" t="str">
        <f>IF(B31&lt;B22,"100%",B22/B31*100)</f>
        <v>100%</v>
      </c>
      <c r="D31" s="36"/>
    </row>
    <row r="32" spans="1:4" ht="12.75" hidden="1">
      <c r="A32" s="4"/>
      <c r="B32" s="6"/>
      <c r="C32" s="6"/>
      <c r="D32" s="6"/>
    </row>
    <row r="33" spans="1:8" ht="12.75">
      <c r="A33" s="2" t="s">
        <v>70</v>
      </c>
      <c r="B33" s="2"/>
      <c r="C33" s="2"/>
      <c r="D33" s="2"/>
      <c r="H33" s="18"/>
    </row>
    <row r="34" spans="1:4" ht="12.75">
      <c r="A34" s="2"/>
      <c r="B34" s="2"/>
      <c r="C34" s="2"/>
      <c r="D34" s="2"/>
    </row>
    <row r="35" spans="1:9" ht="40.5" customHeight="1">
      <c r="A35" s="181" t="s">
        <v>71</v>
      </c>
      <c r="B35" s="181"/>
      <c r="C35" s="181"/>
      <c r="D35" s="181"/>
      <c r="E35" s="181"/>
      <c r="F35" s="181"/>
      <c r="G35" s="181"/>
      <c r="H35" s="18"/>
      <c r="I35" s="13"/>
    </row>
    <row r="36" spans="1:4" ht="12.75">
      <c r="A36" s="2"/>
      <c r="B36" s="2"/>
      <c r="C36" s="2"/>
      <c r="D36" s="2"/>
    </row>
    <row r="37" spans="1:4" ht="12.75">
      <c r="A37" s="2"/>
      <c r="B37" s="2"/>
      <c r="C37" s="2"/>
      <c r="D37" s="2"/>
    </row>
    <row r="38" spans="1:4" ht="12.75">
      <c r="A38" s="2"/>
      <c r="B38" s="2"/>
      <c r="C38" s="2"/>
      <c r="D38" s="2"/>
    </row>
  </sheetData>
  <sheetProtection/>
  <mergeCells count="3">
    <mergeCell ref="E8:F8"/>
    <mergeCell ref="A35:G35"/>
    <mergeCell ref="A7:G7"/>
  </mergeCells>
  <printOptions/>
  <pageMargins left="0.5" right="0.711111111111111" top="1" bottom="0.76" header="0.5" footer="0.31"/>
  <pageSetup fitToHeight="2" horizontalDpi="600" verticalDpi="600" orientation="portrait" r:id="rId2"/>
  <headerFooter alignWithMargins="0">
    <oddHeader>&amp;L&amp;"Gotham C2 Text,Regular"&amp;13 &amp;K0000002019 Source of Foreign Income Earned  - By Fund&amp;R&amp;K000000&amp;G</oddHeader>
  </headerFooter>
  <legacyDrawingHF r:id="rId1"/>
</worksheet>
</file>

<file path=xl/worksheets/sheet4.xml><?xml version="1.0" encoding="utf-8"?>
<worksheet xmlns="http://schemas.openxmlformats.org/spreadsheetml/2006/main" xmlns:r="http://schemas.openxmlformats.org/officeDocument/2006/relationships">
  <sheetPr codeName="Sheet6"/>
  <dimension ref="A1:I46"/>
  <sheetViews>
    <sheetView workbookViewId="0" topLeftCell="A1">
      <selection activeCell="A1" sqref="A1"/>
    </sheetView>
  </sheetViews>
  <sheetFormatPr defaultColWidth="12.421875" defaultRowHeight="12.75"/>
  <cols>
    <col min="1" max="1" width="21.8515625" style="43" customWidth="1"/>
    <col min="2" max="2" width="13.7109375" style="43" bestFit="1" customWidth="1"/>
    <col min="3" max="4" width="11.28125" style="43" customWidth="1"/>
    <col min="5" max="6" width="13.7109375" style="43" bestFit="1" customWidth="1"/>
    <col min="7" max="7" width="12.7109375" style="43" customWidth="1"/>
    <col min="8" max="8" width="12.421875" style="43" customWidth="1"/>
    <col min="9" max="9" width="13.7109375" style="43" bestFit="1" customWidth="1"/>
    <col min="10" max="16384" width="12.421875" style="43" customWidth="1"/>
  </cols>
  <sheetData>
    <row r="1" ht="12.75">
      <c r="A1" s="42" t="s">
        <v>121</v>
      </c>
    </row>
    <row r="2" ht="12.75">
      <c r="A2" s="43" t="s">
        <v>122</v>
      </c>
    </row>
    <row r="3" ht="12.75">
      <c r="A3" s="43" t="s">
        <v>94</v>
      </c>
    </row>
    <row r="4" spans="1:4" ht="12.75">
      <c r="A4" s="43" t="s">
        <v>123</v>
      </c>
      <c r="D4" s="147"/>
    </row>
    <row r="6" ht="12.75">
      <c r="A6" s="42" t="s">
        <v>9</v>
      </c>
    </row>
    <row r="7" spans="1:9" ht="24.75" customHeight="1">
      <c r="A7" s="176" t="s">
        <v>124</v>
      </c>
      <c r="B7" s="176"/>
      <c r="C7" s="176"/>
      <c r="D7" s="176"/>
      <c r="E7" s="176"/>
      <c r="F7" s="176"/>
      <c r="G7" s="176"/>
      <c r="H7" s="148"/>
      <c r="I7" s="44"/>
    </row>
    <row r="8" spans="1:7" ht="39">
      <c r="A8" s="48"/>
      <c r="B8" s="49"/>
      <c r="C8" s="49"/>
      <c r="D8" s="49"/>
      <c r="E8" s="177" t="s">
        <v>4</v>
      </c>
      <c r="F8" s="178"/>
      <c r="G8" s="50" t="s">
        <v>5</v>
      </c>
    </row>
    <row r="9" spans="1:7" ht="90.75" customHeight="1">
      <c r="A9" s="51" t="s">
        <v>1</v>
      </c>
      <c r="B9" s="49" t="s">
        <v>2</v>
      </c>
      <c r="C9" s="49" t="s">
        <v>16</v>
      </c>
      <c r="D9" s="49" t="s">
        <v>3</v>
      </c>
      <c r="E9" s="52" t="s">
        <v>6</v>
      </c>
      <c r="F9" s="53" t="s">
        <v>17</v>
      </c>
      <c r="G9" s="149" t="s">
        <v>6</v>
      </c>
    </row>
    <row r="10" spans="1:8" s="153" customFormat="1" ht="12.75">
      <c r="A10" s="105" t="s">
        <v>97</v>
      </c>
      <c r="B10" s="106">
        <v>1055077</v>
      </c>
      <c r="C10" s="150">
        <v>0.02615</v>
      </c>
      <c r="D10" s="106">
        <v>0</v>
      </c>
      <c r="E10" s="106">
        <v>0</v>
      </c>
      <c r="F10" s="150">
        <v>0</v>
      </c>
      <c r="G10" s="106">
        <v>0</v>
      </c>
      <c r="H10" s="152"/>
    </row>
    <row r="11" spans="1:8" s="153" customFormat="1" ht="12.75">
      <c r="A11" s="105" t="s">
        <v>125</v>
      </c>
      <c r="B11" s="106">
        <v>10047</v>
      </c>
      <c r="C11" s="150">
        <v>0.00025</v>
      </c>
      <c r="D11" s="106">
        <v>0</v>
      </c>
      <c r="E11" s="106">
        <v>0</v>
      </c>
      <c r="F11" s="150">
        <v>0</v>
      </c>
      <c r="G11" s="106">
        <v>0</v>
      </c>
      <c r="H11" s="152"/>
    </row>
    <row r="12" spans="1:8" s="153" customFormat="1" ht="12.75">
      <c r="A12" s="105" t="s">
        <v>98</v>
      </c>
      <c r="B12" s="106">
        <v>547404</v>
      </c>
      <c r="C12" s="150">
        <v>0.01357</v>
      </c>
      <c r="D12" s="106">
        <v>0</v>
      </c>
      <c r="E12" s="106">
        <v>-82111</v>
      </c>
      <c r="F12" s="150">
        <v>0.00204</v>
      </c>
      <c r="G12" s="106">
        <v>0</v>
      </c>
      <c r="H12" s="152"/>
    </row>
    <row r="13" spans="1:8" s="153" customFormat="1" ht="12.75">
      <c r="A13" s="105" t="s">
        <v>76</v>
      </c>
      <c r="B13" s="106">
        <v>348116</v>
      </c>
      <c r="C13" s="150">
        <v>0.00863</v>
      </c>
      <c r="D13" s="106">
        <v>0</v>
      </c>
      <c r="E13" s="106">
        <v>0</v>
      </c>
      <c r="F13" s="150">
        <v>0</v>
      </c>
      <c r="G13" s="106">
        <v>0</v>
      </c>
      <c r="H13" s="152"/>
    </row>
    <row r="14" spans="1:8" s="153" customFormat="1" ht="12.75">
      <c r="A14" s="105" t="s">
        <v>77</v>
      </c>
      <c r="B14" s="106">
        <v>565939</v>
      </c>
      <c r="C14" s="150">
        <v>0.01403</v>
      </c>
      <c r="D14" s="106">
        <v>0</v>
      </c>
      <c r="E14" s="106">
        <v>-84891</v>
      </c>
      <c r="F14" s="150">
        <v>0.0021</v>
      </c>
      <c r="G14" s="106">
        <v>0</v>
      </c>
      <c r="H14" s="152"/>
    </row>
    <row r="15" spans="1:8" s="153" customFormat="1" ht="12.75">
      <c r="A15" s="105" t="s">
        <v>78</v>
      </c>
      <c r="B15" s="106">
        <v>5489682</v>
      </c>
      <c r="C15" s="150">
        <v>0.13608</v>
      </c>
      <c r="D15" s="106">
        <v>0</v>
      </c>
      <c r="E15" s="106">
        <f>-824605+696</f>
        <v>-823909</v>
      </c>
      <c r="F15" s="150">
        <v>0.02041</v>
      </c>
      <c r="G15" s="106">
        <v>0</v>
      </c>
      <c r="H15" s="152"/>
    </row>
    <row r="16" spans="1:8" s="153" customFormat="1" ht="12.75">
      <c r="A16" s="105" t="s">
        <v>99</v>
      </c>
      <c r="B16" s="106">
        <v>788818</v>
      </c>
      <c r="C16" s="150">
        <v>0.01955</v>
      </c>
      <c r="D16" s="106">
        <v>0</v>
      </c>
      <c r="E16" s="106">
        <v>-118323</v>
      </c>
      <c r="F16" s="150">
        <v>0.00293</v>
      </c>
      <c r="G16" s="106">
        <v>0</v>
      </c>
      <c r="H16" s="152"/>
    </row>
    <row r="17" spans="1:8" s="153" customFormat="1" ht="12.75">
      <c r="A17" s="105" t="s">
        <v>79</v>
      </c>
      <c r="B17" s="106">
        <v>345335</v>
      </c>
      <c r="C17" s="150">
        <v>0.00856</v>
      </c>
      <c r="D17" s="106">
        <v>0</v>
      </c>
      <c r="E17" s="106">
        <v>0</v>
      </c>
      <c r="F17" s="150">
        <v>0</v>
      </c>
      <c r="G17" s="106">
        <v>0</v>
      </c>
      <c r="H17" s="152"/>
    </row>
    <row r="18" spans="1:8" s="153" customFormat="1" ht="12.75">
      <c r="A18" s="105" t="s">
        <v>117</v>
      </c>
      <c r="B18" s="106">
        <v>86378</v>
      </c>
      <c r="C18" s="150">
        <v>0.00214</v>
      </c>
      <c r="D18" s="106">
        <v>0</v>
      </c>
      <c r="E18" s="106">
        <v>0</v>
      </c>
      <c r="F18" s="150">
        <v>0</v>
      </c>
      <c r="G18" s="106">
        <v>0</v>
      </c>
      <c r="H18" s="152"/>
    </row>
    <row r="19" spans="1:8" s="153" customFormat="1" ht="12.75">
      <c r="A19" s="105" t="s">
        <v>100</v>
      </c>
      <c r="B19" s="106">
        <v>731202</v>
      </c>
      <c r="C19" s="150">
        <v>0.01813</v>
      </c>
      <c r="D19" s="106">
        <v>0</v>
      </c>
      <c r="E19" s="106">
        <v>0</v>
      </c>
      <c r="F19" s="150">
        <v>0</v>
      </c>
      <c r="G19" s="106">
        <v>0</v>
      </c>
      <c r="H19" s="152"/>
    </row>
    <row r="20" spans="1:8" s="153" customFormat="1" ht="12.75">
      <c r="A20" s="105" t="s">
        <v>101</v>
      </c>
      <c r="B20" s="106">
        <v>208917</v>
      </c>
      <c r="C20" s="150">
        <v>0.00518</v>
      </c>
      <c r="D20" s="106">
        <v>0</v>
      </c>
      <c r="E20" s="106">
        <f>-33143+1805</f>
        <v>-31338</v>
      </c>
      <c r="F20" s="150">
        <v>0.00078</v>
      </c>
      <c r="G20" s="106">
        <v>0</v>
      </c>
      <c r="H20" s="152"/>
    </row>
    <row r="21" spans="1:8" s="153" customFormat="1" ht="12.75">
      <c r="A21" s="105" t="s">
        <v>7</v>
      </c>
      <c r="B21" s="106">
        <v>3989886</v>
      </c>
      <c r="C21" s="150">
        <v>0.0989</v>
      </c>
      <c r="D21" s="106">
        <v>0</v>
      </c>
      <c r="E21" s="106">
        <v>-398064</v>
      </c>
      <c r="F21" s="150">
        <v>0.00987</v>
      </c>
      <c r="G21" s="106">
        <v>-927</v>
      </c>
      <c r="H21" s="152"/>
    </row>
    <row r="22" spans="1:8" s="153" customFormat="1" ht="12.75">
      <c r="A22" s="105" t="s">
        <v>118</v>
      </c>
      <c r="B22" s="106">
        <v>185960</v>
      </c>
      <c r="C22" s="150">
        <v>0.00461</v>
      </c>
      <c r="D22" s="106">
        <v>0</v>
      </c>
      <c r="E22" s="106">
        <v>-27894</v>
      </c>
      <c r="F22" s="150">
        <v>0.00069</v>
      </c>
      <c r="G22" s="106">
        <v>0</v>
      </c>
      <c r="H22" s="152"/>
    </row>
    <row r="23" spans="1:8" s="153" customFormat="1" ht="12.75">
      <c r="A23" s="105" t="s">
        <v>81</v>
      </c>
      <c r="B23" s="106">
        <v>1494576</v>
      </c>
      <c r="C23" s="150">
        <v>0.03705</v>
      </c>
      <c r="D23" s="106">
        <v>0</v>
      </c>
      <c r="E23" s="106">
        <f>-225371+1185</f>
        <v>-224186</v>
      </c>
      <c r="F23" s="150">
        <v>0.00556</v>
      </c>
      <c r="G23" s="106">
        <v>0</v>
      </c>
      <c r="H23" s="152"/>
    </row>
    <row r="24" spans="1:8" s="153" customFormat="1" ht="12.75">
      <c r="A24" s="105" t="s">
        <v>104</v>
      </c>
      <c r="B24" s="106">
        <v>305244</v>
      </c>
      <c r="C24" s="150">
        <v>0.00757</v>
      </c>
      <c r="D24" s="106">
        <v>0</v>
      </c>
      <c r="E24" s="106">
        <v>0</v>
      </c>
      <c r="F24" s="150">
        <v>0</v>
      </c>
      <c r="G24" s="106">
        <v>0</v>
      </c>
      <c r="H24" s="152"/>
    </row>
    <row r="25" spans="1:8" s="153" customFormat="1" ht="12.75">
      <c r="A25" s="105" t="s">
        <v>126</v>
      </c>
      <c r="B25" s="106">
        <v>29209</v>
      </c>
      <c r="C25" s="150">
        <v>0.00072</v>
      </c>
      <c r="D25" s="106">
        <v>0</v>
      </c>
      <c r="E25" s="106">
        <v>-4381</v>
      </c>
      <c r="F25" s="150">
        <v>0.00011</v>
      </c>
      <c r="G25" s="106">
        <f>-F49352</f>
        <v>0</v>
      </c>
      <c r="H25" s="152"/>
    </row>
    <row r="26" spans="1:8" s="153" customFormat="1" ht="12.75">
      <c r="A26" s="105" t="s">
        <v>105</v>
      </c>
      <c r="B26" s="106">
        <v>409394</v>
      </c>
      <c r="C26" s="150">
        <v>0.01015</v>
      </c>
      <c r="D26" s="106">
        <v>0</v>
      </c>
      <c r="E26" s="106">
        <v>-63180</v>
      </c>
      <c r="F26" s="150">
        <v>0.00157</v>
      </c>
      <c r="G26" s="106">
        <v>-4382</v>
      </c>
      <c r="H26" s="152"/>
    </row>
    <row r="27" spans="1:8" s="153" customFormat="1" ht="12.75">
      <c r="A27" s="105" t="s">
        <v>11</v>
      </c>
      <c r="B27" s="106">
        <v>154980</v>
      </c>
      <c r="C27" s="150">
        <v>0.00384</v>
      </c>
      <c r="D27" s="106">
        <v>0</v>
      </c>
      <c r="E27" s="106">
        <v>-23247</v>
      </c>
      <c r="F27" s="150">
        <v>0.00058</v>
      </c>
      <c r="G27" s="106">
        <v>0</v>
      </c>
      <c r="H27" s="152"/>
    </row>
    <row r="28" spans="1:8" s="153" customFormat="1" ht="12.75">
      <c r="A28" s="105" t="s">
        <v>12</v>
      </c>
      <c r="B28" s="106">
        <v>208764</v>
      </c>
      <c r="C28" s="150">
        <v>0.00517</v>
      </c>
      <c r="D28" s="106">
        <v>0</v>
      </c>
      <c r="E28" s="106">
        <v>-31389</v>
      </c>
      <c r="F28" s="150">
        <v>0.00078</v>
      </c>
      <c r="G28" s="106">
        <v>0</v>
      </c>
      <c r="H28" s="152"/>
    </row>
    <row r="29" spans="1:8" s="153" customFormat="1" ht="12.75">
      <c r="A29" s="105" t="s">
        <v>106</v>
      </c>
      <c r="B29" s="106">
        <v>971925</v>
      </c>
      <c r="C29" s="150">
        <v>0.02409</v>
      </c>
      <c r="D29" s="106">
        <v>0</v>
      </c>
      <c r="E29" s="106">
        <v>-99317</v>
      </c>
      <c r="F29" s="150">
        <v>0.00246</v>
      </c>
      <c r="G29" s="106">
        <v>0</v>
      </c>
      <c r="H29" s="152"/>
    </row>
    <row r="30" spans="1:8" s="153" customFormat="1" ht="13.5" thickBot="1">
      <c r="A30" s="105" t="s">
        <v>13</v>
      </c>
      <c r="B30" s="106">
        <v>6802557</v>
      </c>
      <c r="C30" s="150">
        <v>0.16862</v>
      </c>
      <c r="D30" s="106">
        <v>0</v>
      </c>
      <c r="E30" s="106">
        <v>0</v>
      </c>
      <c r="F30" s="150">
        <v>0</v>
      </c>
      <c r="G30" s="106">
        <v>0</v>
      </c>
      <c r="H30" s="152"/>
    </row>
    <row r="31" spans="1:7" ht="13.5" thickBot="1">
      <c r="A31" s="60" t="s">
        <v>0</v>
      </c>
      <c r="B31" s="61">
        <f aca="true" t="shared" si="0" ref="B31:G31">SUM(B10:B30)</f>
        <v>24729410</v>
      </c>
      <c r="C31" s="62">
        <f t="shared" si="0"/>
        <v>0.61299</v>
      </c>
      <c r="D31" s="61">
        <f t="shared" si="0"/>
        <v>0</v>
      </c>
      <c r="E31" s="61">
        <f t="shared" si="0"/>
        <v>-2012230</v>
      </c>
      <c r="F31" s="62">
        <f t="shared" si="0"/>
        <v>0.04988</v>
      </c>
      <c r="G31" s="61">
        <f t="shared" si="0"/>
        <v>-5309</v>
      </c>
    </row>
    <row r="32" ht="13.5" thickTop="1"/>
    <row r="33" spans="1:9" ht="12.75" hidden="1">
      <c r="A33" s="154" t="s">
        <v>14</v>
      </c>
      <c r="B33" s="155">
        <v>535921.24</v>
      </c>
      <c r="I33" s="175"/>
    </row>
    <row r="34" spans="1:6" ht="12.75" hidden="1">
      <c r="A34" s="156" t="s">
        <v>15</v>
      </c>
      <c r="B34" s="155">
        <v>0</v>
      </c>
      <c r="F34" s="165"/>
    </row>
    <row r="35" ht="12.75" hidden="1">
      <c r="A35" s="156" t="s">
        <v>108</v>
      </c>
    </row>
    <row r="36" ht="12.75" hidden="1">
      <c r="A36" s="156"/>
    </row>
    <row r="37" spans="1:3" ht="12.75">
      <c r="A37" s="42" t="s">
        <v>8</v>
      </c>
      <c r="B37" s="157">
        <v>40341686</v>
      </c>
      <c r="C37" s="158"/>
    </row>
    <row r="38" spans="1:4" ht="12.75">
      <c r="A38" s="159"/>
      <c r="B38" s="159"/>
      <c r="C38" s="159"/>
      <c r="D38" s="159"/>
    </row>
    <row r="39" spans="1:4" ht="12.75" hidden="1">
      <c r="A39" s="160" t="s">
        <v>18</v>
      </c>
      <c r="B39" s="161">
        <v>0</v>
      </c>
      <c r="C39" s="162" t="s">
        <v>21</v>
      </c>
      <c r="D39" s="163" t="s">
        <v>22</v>
      </c>
    </row>
    <row r="40" spans="1:4" ht="12.75" hidden="1">
      <c r="A40" s="164" t="s">
        <v>19</v>
      </c>
      <c r="B40" s="165">
        <f>-E31</f>
        <v>2012230</v>
      </c>
      <c r="D40" s="166" t="s">
        <v>23</v>
      </c>
    </row>
    <row r="41" spans="1:4" ht="12.75" hidden="1">
      <c r="A41" s="164" t="s">
        <v>15</v>
      </c>
      <c r="B41" s="167">
        <v>0</v>
      </c>
      <c r="C41" s="168" t="s">
        <v>21</v>
      </c>
      <c r="D41" s="169"/>
    </row>
    <row r="42" spans="1:4" ht="13.5" hidden="1" thickBot="1">
      <c r="A42" s="170" t="s">
        <v>20</v>
      </c>
      <c r="B42" s="171">
        <f>SUM(B39:B41)</f>
        <v>2012230</v>
      </c>
      <c r="C42" s="172" t="str">
        <f>IF(B42&lt;B31,"100%",B31/B42*100)</f>
        <v>100%</v>
      </c>
      <c r="D42" s="173"/>
    </row>
    <row r="43" spans="1:4" ht="12.75" hidden="1">
      <c r="A43" s="159"/>
      <c r="B43" s="159"/>
      <c r="C43" s="159"/>
      <c r="D43" s="159"/>
    </row>
    <row r="44" spans="1:8" ht="12.75">
      <c r="A44" s="43" t="s">
        <v>127</v>
      </c>
      <c r="H44" s="148"/>
    </row>
    <row r="46" spans="1:9" ht="40.5" customHeight="1">
      <c r="A46" s="176" t="s">
        <v>128</v>
      </c>
      <c r="B46" s="176"/>
      <c r="C46" s="176"/>
      <c r="D46" s="176"/>
      <c r="E46" s="176"/>
      <c r="F46" s="176"/>
      <c r="G46" s="176"/>
      <c r="H46" s="148"/>
      <c r="I46" s="44"/>
    </row>
  </sheetData>
  <sheetProtection/>
  <mergeCells count="3">
    <mergeCell ref="A7:G7"/>
    <mergeCell ref="E8:F8"/>
    <mergeCell ref="A46:G46"/>
  </mergeCells>
  <printOptions/>
  <pageMargins left="0.5" right="0.711111111111111" top="1" bottom="0.76" header="0.5" footer="0.31"/>
  <pageSetup fitToHeight="2" horizontalDpi="600" verticalDpi="600" orientation="portrait" scale="96" r:id="rId2"/>
  <headerFooter alignWithMargins="0">
    <oddHeader>&amp;L&amp;"Gotham C2 Text,Regular"&amp;13 &amp;K0000002019 Source of Foreign Income Earned  - By Fund&amp;R&amp;K000000&amp;G</oddHeader>
  </headerFooter>
  <legacyDrawingHF r:id="rId1"/>
</worksheet>
</file>

<file path=xl/worksheets/sheet5.xml><?xml version="1.0" encoding="utf-8"?>
<worksheet xmlns="http://schemas.openxmlformats.org/spreadsheetml/2006/main" xmlns:r="http://schemas.openxmlformats.org/officeDocument/2006/relationships">
  <sheetPr codeName="Sheet3"/>
  <dimension ref="A1:I44"/>
  <sheetViews>
    <sheetView workbookViewId="0" topLeftCell="A1">
      <selection activeCell="A1" sqref="A1"/>
    </sheetView>
  </sheetViews>
  <sheetFormatPr defaultColWidth="12.421875" defaultRowHeight="12.75"/>
  <cols>
    <col min="1" max="1" width="21.8515625" style="43" customWidth="1"/>
    <col min="2" max="2" width="12.421875" style="43" bestFit="1" customWidth="1"/>
    <col min="3" max="4" width="11.28125" style="43" customWidth="1"/>
    <col min="5" max="5" width="12.421875" style="43" bestFit="1" customWidth="1"/>
    <col min="6" max="7" width="12.7109375" style="43" customWidth="1"/>
    <col min="8" max="16384" width="12.421875" style="43" customWidth="1"/>
  </cols>
  <sheetData>
    <row r="1" ht="12.75">
      <c r="A1" s="42" t="s">
        <v>92</v>
      </c>
    </row>
    <row r="2" ht="12.75">
      <c r="A2" s="43" t="s">
        <v>93</v>
      </c>
    </row>
    <row r="3" ht="12.75">
      <c r="A3" s="43" t="s">
        <v>94</v>
      </c>
    </row>
    <row r="4" spans="1:4" ht="12.75">
      <c r="A4" s="43" t="s">
        <v>95</v>
      </c>
      <c r="D4" s="147"/>
    </row>
    <row r="6" ht="12.75">
      <c r="A6" s="42" t="s">
        <v>9</v>
      </c>
    </row>
    <row r="7" spans="1:9" ht="24.75" customHeight="1">
      <c r="A7" s="176" t="s">
        <v>96</v>
      </c>
      <c r="B7" s="176"/>
      <c r="C7" s="176"/>
      <c r="D7" s="176"/>
      <c r="E7" s="176"/>
      <c r="F7" s="176"/>
      <c r="G7" s="176"/>
      <c r="H7" s="148"/>
      <c r="I7" s="44"/>
    </row>
    <row r="8" spans="1:7" ht="39">
      <c r="A8" s="48"/>
      <c r="B8" s="49"/>
      <c r="C8" s="49"/>
      <c r="D8" s="49"/>
      <c r="E8" s="177" t="s">
        <v>4</v>
      </c>
      <c r="F8" s="178"/>
      <c r="G8" s="50" t="s">
        <v>5</v>
      </c>
    </row>
    <row r="9" spans="1:7" ht="90.75" customHeight="1">
      <c r="A9" s="51" t="s">
        <v>1</v>
      </c>
      <c r="B9" s="49" t="s">
        <v>2</v>
      </c>
      <c r="C9" s="49" t="s">
        <v>16</v>
      </c>
      <c r="D9" s="49" t="s">
        <v>3</v>
      </c>
      <c r="E9" s="52" t="s">
        <v>6</v>
      </c>
      <c r="F9" s="53" t="s">
        <v>17</v>
      </c>
      <c r="G9" s="149" t="s">
        <v>6</v>
      </c>
    </row>
    <row r="10" spans="1:8" s="153" customFormat="1" ht="12.75">
      <c r="A10" s="105" t="s">
        <v>97</v>
      </c>
      <c r="B10" s="106">
        <v>322595</v>
      </c>
      <c r="C10" s="150">
        <v>0.02721</v>
      </c>
      <c r="D10" s="106">
        <v>0</v>
      </c>
      <c r="E10" s="106">
        <v>4061</v>
      </c>
      <c r="F10" s="151">
        <v>-0.00034</v>
      </c>
      <c r="G10" s="106">
        <v>0</v>
      </c>
      <c r="H10" s="152"/>
    </row>
    <row r="11" spans="1:8" s="153" customFormat="1" ht="12.75">
      <c r="A11" s="105" t="s">
        <v>98</v>
      </c>
      <c r="B11" s="106">
        <v>213594</v>
      </c>
      <c r="C11" s="150">
        <v>0.01801</v>
      </c>
      <c r="D11" s="106">
        <v>0</v>
      </c>
      <c r="E11" s="106">
        <v>-32039</v>
      </c>
      <c r="F11" s="150">
        <v>0.0027</v>
      </c>
      <c r="G11" s="106">
        <v>0</v>
      </c>
      <c r="H11" s="152"/>
    </row>
    <row r="12" spans="1:8" s="153" customFormat="1" ht="12.75">
      <c r="A12" s="105" t="s">
        <v>77</v>
      </c>
      <c r="B12" s="106">
        <v>65295</v>
      </c>
      <c r="C12" s="150">
        <v>0.00551</v>
      </c>
      <c r="D12" s="106">
        <v>0</v>
      </c>
      <c r="E12" s="106">
        <v>-9794</v>
      </c>
      <c r="F12" s="150">
        <v>0.00083</v>
      </c>
      <c r="G12" s="106">
        <v>0</v>
      </c>
      <c r="H12" s="152"/>
    </row>
    <row r="13" spans="1:8" s="153" customFormat="1" ht="12.75">
      <c r="A13" s="105" t="s">
        <v>78</v>
      </c>
      <c r="B13" s="106">
        <v>839101</v>
      </c>
      <c r="C13" s="150">
        <v>0.07076</v>
      </c>
      <c r="D13" s="106">
        <v>0</v>
      </c>
      <c r="E13" s="106">
        <v>-122227</v>
      </c>
      <c r="F13" s="150">
        <v>0.01031</v>
      </c>
      <c r="G13" s="106">
        <v>0</v>
      </c>
      <c r="H13" s="152"/>
    </row>
    <row r="14" spans="1:8" s="153" customFormat="1" ht="12.75">
      <c r="A14" s="105" t="s">
        <v>99</v>
      </c>
      <c r="B14" s="106">
        <v>190317</v>
      </c>
      <c r="C14" s="150">
        <v>0.01605</v>
      </c>
      <c r="D14" s="106">
        <v>0</v>
      </c>
      <c r="E14" s="106">
        <v>-28548</v>
      </c>
      <c r="F14" s="150">
        <v>0.00241</v>
      </c>
      <c r="G14" s="106">
        <v>0</v>
      </c>
      <c r="H14" s="152"/>
    </row>
    <row r="15" spans="1:8" s="153" customFormat="1" ht="12.75">
      <c r="A15" s="105" t="s">
        <v>79</v>
      </c>
      <c r="B15" s="106">
        <v>49418</v>
      </c>
      <c r="C15" s="150">
        <v>0.00417</v>
      </c>
      <c r="D15" s="106">
        <v>0</v>
      </c>
      <c r="E15" s="106">
        <v>0</v>
      </c>
      <c r="F15" s="150">
        <v>0</v>
      </c>
      <c r="G15" s="106">
        <v>0</v>
      </c>
      <c r="H15" s="152"/>
    </row>
    <row r="16" spans="1:8" s="153" customFormat="1" ht="12.75">
      <c r="A16" s="105" t="s">
        <v>100</v>
      </c>
      <c r="B16" s="106">
        <v>103258</v>
      </c>
      <c r="C16" s="150">
        <v>0.00871</v>
      </c>
      <c r="D16" s="106">
        <v>0</v>
      </c>
      <c r="E16" s="106">
        <v>-1498</v>
      </c>
      <c r="F16" s="150">
        <v>0.00013</v>
      </c>
      <c r="G16" s="106">
        <v>0</v>
      </c>
      <c r="H16" s="152"/>
    </row>
    <row r="17" spans="1:8" s="153" customFormat="1" ht="12.75">
      <c r="A17" s="105" t="s">
        <v>101</v>
      </c>
      <c r="B17" s="106">
        <v>44948</v>
      </c>
      <c r="C17" s="150">
        <v>0.00379</v>
      </c>
      <c r="D17" s="106">
        <v>0</v>
      </c>
      <c r="E17" s="106">
        <v>-6742</v>
      </c>
      <c r="F17" s="150">
        <v>0.00057</v>
      </c>
      <c r="G17" s="106">
        <v>0</v>
      </c>
      <c r="H17" s="152"/>
    </row>
    <row r="18" spans="1:8" s="153" customFormat="1" ht="12.75">
      <c r="A18" s="105" t="s">
        <v>7</v>
      </c>
      <c r="B18" s="106">
        <v>862831</v>
      </c>
      <c r="C18" s="150">
        <v>0.07277</v>
      </c>
      <c r="D18" s="106">
        <v>0</v>
      </c>
      <c r="E18" s="106">
        <v>-68925</v>
      </c>
      <c r="F18" s="150">
        <v>0.00581</v>
      </c>
      <c r="G18" s="106">
        <v>0</v>
      </c>
      <c r="H18" s="152"/>
    </row>
    <row r="19" spans="1:8" s="153" customFormat="1" ht="12.75">
      <c r="A19" s="105" t="s">
        <v>81</v>
      </c>
      <c r="B19" s="106">
        <v>698296</v>
      </c>
      <c r="C19" s="150">
        <v>0.05889</v>
      </c>
      <c r="D19" s="106">
        <v>0</v>
      </c>
      <c r="E19" s="106">
        <v>-87785</v>
      </c>
      <c r="F19" s="150">
        <v>0.0074</v>
      </c>
      <c r="G19" s="106">
        <v>0</v>
      </c>
      <c r="H19" s="152"/>
    </row>
    <row r="20" spans="1:8" s="153" customFormat="1" ht="12.75">
      <c r="A20" s="105" t="s">
        <v>102</v>
      </c>
      <c r="B20" s="106">
        <v>61874</v>
      </c>
      <c r="C20" s="150">
        <v>0.00522</v>
      </c>
      <c r="D20" s="106">
        <v>0</v>
      </c>
      <c r="E20" s="106">
        <v>-9281</v>
      </c>
      <c r="F20" s="150">
        <v>0.00078</v>
      </c>
      <c r="G20" s="106">
        <v>0</v>
      </c>
      <c r="H20" s="152"/>
    </row>
    <row r="21" spans="1:8" s="153" customFormat="1" ht="12.75">
      <c r="A21" s="105" t="s">
        <v>103</v>
      </c>
      <c r="B21" s="106">
        <v>64920</v>
      </c>
      <c r="C21" s="150">
        <v>0.00547</v>
      </c>
      <c r="D21" s="106">
        <v>0</v>
      </c>
      <c r="E21" s="106">
        <v>-16230</v>
      </c>
      <c r="F21" s="150">
        <v>0.00137</v>
      </c>
      <c r="G21" s="106">
        <v>0</v>
      </c>
      <c r="H21" s="152"/>
    </row>
    <row r="22" spans="1:8" s="153" customFormat="1" ht="12.75">
      <c r="A22" s="105" t="s">
        <v>104</v>
      </c>
      <c r="B22" s="106">
        <v>38494</v>
      </c>
      <c r="C22" s="150">
        <v>0.00325</v>
      </c>
      <c r="D22" s="106">
        <v>0</v>
      </c>
      <c r="E22" s="106">
        <v>0</v>
      </c>
      <c r="F22" s="150">
        <v>0</v>
      </c>
      <c r="G22" s="106">
        <v>0</v>
      </c>
      <c r="H22" s="152"/>
    </row>
    <row r="23" spans="1:8" s="153" customFormat="1" ht="12.75">
      <c r="A23" s="105" t="s">
        <v>105</v>
      </c>
      <c r="B23" s="106">
        <v>69497</v>
      </c>
      <c r="C23" s="150">
        <v>0.00586</v>
      </c>
      <c r="D23" s="106">
        <v>0</v>
      </c>
      <c r="E23" s="106">
        <v>-11480</v>
      </c>
      <c r="F23" s="150">
        <v>0.00097</v>
      </c>
      <c r="G23" s="106">
        <v>0</v>
      </c>
      <c r="H23" s="152"/>
    </row>
    <row r="24" spans="1:8" s="153" customFormat="1" ht="12.75">
      <c r="A24" s="105" t="s">
        <v>11</v>
      </c>
      <c r="B24" s="106">
        <v>65739</v>
      </c>
      <c r="C24" s="150">
        <v>0.00554</v>
      </c>
      <c r="D24" s="106">
        <v>0</v>
      </c>
      <c r="E24" s="106">
        <v>-9861</v>
      </c>
      <c r="F24" s="150">
        <v>0.00083</v>
      </c>
      <c r="G24" s="106">
        <v>0</v>
      </c>
      <c r="H24" s="152"/>
    </row>
    <row r="25" spans="1:8" s="153" customFormat="1" ht="12.75">
      <c r="A25" s="105" t="s">
        <v>12</v>
      </c>
      <c r="B25" s="106">
        <v>99388</v>
      </c>
      <c r="C25" s="150">
        <v>0.00838</v>
      </c>
      <c r="D25" s="106">
        <v>0</v>
      </c>
      <c r="E25" s="106">
        <v>-69974</v>
      </c>
      <c r="F25" s="150">
        <v>0.0059</v>
      </c>
      <c r="G25" s="106">
        <v>0</v>
      </c>
      <c r="H25" s="152"/>
    </row>
    <row r="26" spans="1:8" s="153" customFormat="1" ht="12.75">
      <c r="A26" s="105" t="s">
        <v>106</v>
      </c>
      <c r="B26" s="106">
        <v>338412</v>
      </c>
      <c r="C26" s="150">
        <v>0.02854</v>
      </c>
      <c r="D26" s="106">
        <v>0</v>
      </c>
      <c r="E26" s="106">
        <v>-15662</v>
      </c>
      <c r="F26" s="150">
        <v>0.00132</v>
      </c>
      <c r="G26" s="106">
        <v>0</v>
      </c>
      <c r="H26" s="152"/>
    </row>
    <row r="27" spans="1:8" s="153" customFormat="1" ht="12.75">
      <c r="A27" s="105" t="s">
        <v>107</v>
      </c>
      <c r="B27" s="106">
        <v>30594</v>
      </c>
      <c r="C27" s="150">
        <v>0.00258</v>
      </c>
      <c r="D27" s="106">
        <v>0</v>
      </c>
      <c r="E27" s="106">
        <v>0.33</v>
      </c>
      <c r="F27" s="150">
        <v>0</v>
      </c>
      <c r="G27" s="106">
        <v>0</v>
      </c>
      <c r="H27" s="152"/>
    </row>
    <row r="28" spans="1:8" s="153" customFormat="1" ht="13.5" thickBot="1">
      <c r="A28" s="105" t="s">
        <v>13</v>
      </c>
      <c r="B28" s="106">
        <v>1108854</v>
      </c>
      <c r="C28" s="150">
        <v>0.09351</v>
      </c>
      <c r="D28" s="106">
        <v>0</v>
      </c>
      <c r="E28" s="106">
        <v>0</v>
      </c>
      <c r="F28" s="150">
        <v>0</v>
      </c>
      <c r="G28" s="106">
        <v>0</v>
      </c>
      <c r="H28" s="152"/>
    </row>
    <row r="29" spans="1:7" ht="13.5" thickBot="1">
      <c r="A29" s="60" t="s">
        <v>0</v>
      </c>
      <c r="B29" s="61">
        <f aca="true" t="shared" si="0" ref="B29:G29">SUM(B10:B28)</f>
        <v>5267425</v>
      </c>
      <c r="C29" s="62">
        <f t="shared" si="0"/>
        <v>0.44421999999999995</v>
      </c>
      <c r="D29" s="61">
        <f t="shared" si="0"/>
        <v>0</v>
      </c>
      <c r="E29" s="61">
        <f t="shared" si="0"/>
        <v>-485984.67</v>
      </c>
      <c r="F29" s="62">
        <f t="shared" si="0"/>
        <v>0.040990000000000006</v>
      </c>
      <c r="G29" s="61">
        <f t="shared" si="0"/>
        <v>0</v>
      </c>
    </row>
    <row r="30" ht="13.5" hidden="1" thickTop="1"/>
    <row r="31" spans="1:2" ht="13.5" hidden="1" thickTop="1">
      <c r="A31" s="154" t="s">
        <v>14</v>
      </c>
      <c r="B31" s="155">
        <v>47592</v>
      </c>
    </row>
    <row r="32" spans="1:2" ht="13.5" hidden="1" thickTop="1">
      <c r="A32" s="156" t="s">
        <v>15</v>
      </c>
      <c r="B32" s="155">
        <v>0</v>
      </c>
    </row>
    <row r="33" ht="13.5" hidden="1" thickTop="1">
      <c r="A33" s="156" t="s">
        <v>108</v>
      </c>
    </row>
    <row r="34" ht="13.5" thickTop="1">
      <c r="A34" s="156"/>
    </row>
    <row r="35" spans="1:3" ht="12.75">
      <c r="A35" s="42" t="s">
        <v>8</v>
      </c>
      <c r="B35" s="157">
        <v>11857622</v>
      </c>
      <c r="C35" s="158"/>
    </row>
    <row r="36" spans="1:4" ht="12.75">
      <c r="A36" s="159"/>
      <c r="B36" s="159"/>
      <c r="C36" s="159"/>
      <c r="D36" s="159"/>
    </row>
    <row r="37" spans="1:4" ht="12.75" hidden="1">
      <c r="A37" s="160" t="s">
        <v>18</v>
      </c>
      <c r="B37" s="161">
        <v>0</v>
      </c>
      <c r="C37" s="162" t="s">
        <v>21</v>
      </c>
      <c r="D37" s="163" t="s">
        <v>22</v>
      </c>
    </row>
    <row r="38" spans="1:4" ht="12.75" hidden="1">
      <c r="A38" s="164" t="s">
        <v>19</v>
      </c>
      <c r="B38" s="165">
        <f>-E29</f>
        <v>485984.67</v>
      </c>
      <c r="D38" s="166" t="s">
        <v>23</v>
      </c>
    </row>
    <row r="39" spans="1:4" ht="12.75" hidden="1">
      <c r="A39" s="164" t="s">
        <v>15</v>
      </c>
      <c r="B39" s="167">
        <v>0</v>
      </c>
      <c r="C39" s="168" t="s">
        <v>21</v>
      </c>
      <c r="D39" s="169"/>
    </row>
    <row r="40" spans="1:4" ht="13.5" hidden="1" thickBot="1">
      <c r="A40" s="170" t="s">
        <v>20</v>
      </c>
      <c r="B40" s="171">
        <f>SUM(B37:B39)</f>
        <v>485984.67</v>
      </c>
      <c r="C40" s="172" t="str">
        <f>IF(B40&lt;B29,"100%",B29/B40*100)</f>
        <v>100%</v>
      </c>
      <c r="D40" s="173"/>
    </row>
    <row r="41" spans="1:4" ht="12.75" hidden="1">
      <c r="A41" s="159"/>
      <c r="B41" s="159"/>
      <c r="C41" s="159"/>
      <c r="D41" s="159"/>
    </row>
    <row r="42" spans="1:8" ht="12.75">
      <c r="A42" s="43" t="s">
        <v>109</v>
      </c>
      <c r="H42" s="148"/>
    </row>
    <row r="44" spans="1:9" ht="40.5" customHeight="1">
      <c r="A44" s="176" t="s">
        <v>110</v>
      </c>
      <c r="B44" s="176"/>
      <c r="C44" s="176"/>
      <c r="D44" s="176"/>
      <c r="E44" s="176"/>
      <c r="F44" s="176"/>
      <c r="G44" s="176"/>
      <c r="H44" s="148"/>
      <c r="I44" s="44"/>
    </row>
  </sheetData>
  <sheetProtection/>
  <mergeCells count="3">
    <mergeCell ref="A7:G7"/>
    <mergeCell ref="E8:F8"/>
    <mergeCell ref="A44:G44"/>
  </mergeCells>
  <printOptions/>
  <pageMargins left="0.5" right="0.711111111111111" top="1" bottom="0.76" header="0.5" footer="0.31"/>
  <pageSetup fitToHeight="2" horizontalDpi="600" verticalDpi="600" orientation="portrait" r:id="rId2"/>
  <headerFooter alignWithMargins="0">
    <oddHeader>&amp;L&amp;"Gotham C2 Text,Regular"&amp;13 &amp;K0000002019 Source of Foreign Income Earned  - By Fund&amp;R&amp;K000000&amp;G</oddHeader>
  </headerFooter>
  <legacyDrawingHF r:id="rId1"/>
</worksheet>
</file>

<file path=xl/worksheets/sheet6.xml><?xml version="1.0" encoding="utf-8"?>
<worksheet xmlns="http://schemas.openxmlformats.org/spreadsheetml/2006/main" xmlns:r="http://schemas.openxmlformats.org/officeDocument/2006/relationships">
  <sheetPr codeName="Sheet4"/>
  <dimension ref="A1:K41"/>
  <sheetViews>
    <sheetView zoomScale="90" zoomScaleNormal="90" workbookViewId="0" topLeftCell="A11">
      <selection activeCell="B43" sqref="B43"/>
    </sheetView>
  </sheetViews>
  <sheetFormatPr defaultColWidth="12.421875" defaultRowHeight="12.75"/>
  <cols>
    <col min="1" max="1" width="31.421875" style="43" customWidth="1"/>
    <col min="2" max="2" width="12.421875" style="43" bestFit="1" customWidth="1"/>
    <col min="3" max="4" width="11.28125" style="43" customWidth="1"/>
    <col min="5" max="5" width="10.7109375" style="43" customWidth="1"/>
    <col min="6" max="7" width="12.7109375" style="43" customWidth="1"/>
    <col min="8" max="8" width="12.421875" style="43" customWidth="1"/>
    <col min="9" max="9" width="3.7109375" style="43" customWidth="1"/>
    <col min="10" max="10" width="12.421875" style="43" customWidth="1"/>
    <col min="11" max="11" width="23.00390625" style="43" customWidth="1"/>
    <col min="12" max="16384" width="12.421875" style="43" customWidth="1"/>
  </cols>
  <sheetData>
    <row r="1" ht="12.75">
      <c r="A1" s="42" t="s">
        <v>72</v>
      </c>
    </row>
    <row r="2" ht="12.75">
      <c r="A2" s="43" t="s">
        <v>26</v>
      </c>
    </row>
    <row r="3" ht="12.75">
      <c r="A3" s="43" t="s">
        <v>73</v>
      </c>
    </row>
    <row r="4" ht="12.75">
      <c r="A4" s="43" t="s">
        <v>74</v>
      </c>
    </row>
    <row r="6" spans="1:9" ht="24.75" customHeight="1">
      <c r="A6" s="42" t="s">
        <v>9</v>
      </c>
      <c r="F6" s="107" t="s">
        <v>83</v>
      </c>
      <c r="H6" s="45"/>
      <c r="I6" s="44"/>
    </row>
    <row r="7" spans="1:10" ht="31.5" customHeight="1">
      <c r="A7" s="176" t="s">
        <v>75</v>
      </c>
      <c r="B7" s="176"/>
      <c r="C7" s="176"/>
      <c r="D7" s="176"/>
      <c r="E7" s="176"/>
      <c r="F7" s="176"/>
      <c r="G7" s="176"/>
      <c r="H7" s="67" t="s">
        <v>27</v>
      </c>
      <c r="I7" s="68"/>
      <c r="J7" s="67" t="s">
        <v>27</v>
      </c>
    </row>
    <row r="8" spans="1:10" ht="51" customHeight="1">
      <c r="A8" s="46"/>
      <c r="B8" s="47"/>
      <c r="D8" s="47"/>
      <c r="E8" s="47"/>
      <c r="F8" s="46"/>
      <c r="G8" s="47"/>
      <c r="H8" s="69" t="s">
        <v>84</v>
      </c>
      <c r="I8" s="68"/>
      <c r="J8" s="69" t="s">
        <v>28</v>
      </c>
    </row>
    <row r="9" spans="1:10" ht="90.75" customHeight="1">
      <c r="A9" s="48"/>
      <c r="B9" s="49"/>
      <c r="C9" s="49"/>
      <c r="D9" s="49"/>
      <c r="E9" s="177" t="s">
        <v>4</v>
      </c>
      <c r="F9" s="178"/>
      <c r="G9" s="50" t="s">
        <v>5</v>
      </c>
      <c r="H9" s="70" t="s">
        <v>29</v>
      </c>
      <c r="I9" s="71"/>
      <c r="J9" s="70" t="s">
        <v>30</v>
      </c>
    </row>
    <row r="10" spans="1:11" s="58" customFormat="1" ht="78.75">
      <c r="A10" s="51" t="s">
        <v>1</v>
      </c>
      <c r="B10" s="49" t="s">
        <v>2</v>
      </c>
      <c r="C10" s="49" t="s">
        <v>16</v>
      </c>
      <c r="D10" s="49" t="s">
        <v>3</v>
      </c>
      <c r="E10" s="52" t="s">
        <v>6</v>
      </c>
      <c r="F10" s="53" t="s">
        <v>17</v>
      </c>
      <c r="G10" s="54" t="s">
        <v>6</v>
      </c>
      <c r="H10" s="72">
        <v>5874.48</v>
      </c>
      <c r="I10" s="73"/>
      <c r="J10" s="72">
        <v>22936.62</v>
      </c>
      <c r="K10" s="74" t="s">
        <v>31</v>
      </c>
    </row>
    <row r="11" spans="1:11" s="59" customFormat="1" ht="12.75">
      <c r="A11" s="105" t="s">
        <v>10</v>
      </c>
      <c r="B11" s="55">
        <v>13213</v>
      </c>
      <c r="C11" s="56">
        <v>0.009146362567820697</v>
      </c>
      <c r="D11" s="55">
        <v>0</v>
      </c>
      <c r="E11" s="55">
        <v>-1597</v>
      </c>
      <c r="F11" s="56">
        <v>0.001105482556634349</v>
      </c>
      <c r="G11" s="55">
        <v>0</v>
      </c>
      <c r="H11" s="75">
        <f>$H$10*E11/$E$23</f>
        <v>245.128150083612</v>
      </c>
      <c r="I11" s="76"/>
      <c r="J11" s="76">
        <f>$J$10*B11/$B$26</f>
        <v>415.22619758834094</v>
      </c>
      <c r="K11" s="57"/>
    </row>
    <row r="12" spans="1:11" s="59" customFormat="1" ht="12.75">
      <c r="A12" s="105" t="s">
        <v>76</v>
      </c>
      <c r="B12" s="55">
        <v>1589</v>
      </c>
      <c r="C12" s="56">
        <v>0.0010999447604833942</v>
      </c>
      <c r="D12" s="55">
        <v>0</v>
      </c>
      <c r="E12" s="55">
        <v>0</v>
      </c>
      <c r="F12" s="56">
        <v>0</v>
      </c>
      <c r="G12" s="55">
        <v>0</v>
      </c>
      <c r="H12" s="75">
        <f aca="true" t="shared" si="0" ref="H12:H22">$H$10*E12/$E$23</f>
        <v>0</v>
      </c>
      <c r="I12" s="76"/>
      <c r="J12" s="76">
        <f aca="true" t="shared" si="1" ref="J12:J22">$J$10*B12/$B$26</f>
        <v>49.935247708156645</v>
      </c>
      <c r="K12" s="76"/>
    </row>
    <row r="13" spans="1:11" s="59" customFormat="1" ht="12.75">
      <c r="A13" s="105" t="s">
        <v>77</v>
      </c>
      <c r="B13" s="55">
        <v>68009</v>
      </c>
      <c r="C13" s="56">
        <v>0.0470774973037855</v>
      </c>
      <c r="D13" s="55">
        <v>0</v>
      </c>
      <c r="E13" s="55">
        <v>-10201</v>
      </c>
      <c r="F13" s="56">
        <v>0.007061382316986221</v>
      </c>
      <c r="G13" s="55">
        <v>0</v>
      </c>
      <c r="H13" s="75">
        <f t="shared" si="0"/>
        <v>1565.7810012541804</v>
      </c>
      <c r="I13" s="76"/>
      <c r="J13" s="76">
        <f t="shared" si="1"/>
        <v>2137.2223167929674</v>
      </c>
      <c r="K13" s="76"/>
    </row>
    <row r="14" spans="1:11" s="59" customFormat="1" ht="12.75">
      <c r="A14" s="105" t="s">
        <v>78</v>
      </c>
      <c r="B14" s="55">
        <v>12162</v>
      </c>
      <c r="C14" s="56">
        <v>0.008418834598489012</v>
      </c>
      <c r="D14" s="55">
        <v>0</v>
      </c>
      <c r="E14" s="55">
        <v>-1824</v>
      </c>
      <c r="F14" s="56">
        <v>0.001262617522417691</v>
      </c>
      <c r="G14" s="55">
        <v>0</v>
      </c>
      <c r="H14" s="75">
        <f t="shared" si="0"/>
        <v>279.97103678929767</v>
      </c>
      <c r="I14" s="76"/>
      <c r="J14" s="76">
        <f t="shared" si="1"/>
        <v>382.1979122886099</v>
      </c>
      <c r="K14" s="76"/>
    </row>
    <row r="15" spans="1:11" s="59" customFormat="1" ht="12.75">
      <c r="A15" s="105" t="s">
        <v>79</v>
      </c>
      <c r="B15" s="55">
        <v>5629</v>
      </c>
      <c r="C15" s="56">
        <v>0.0038965318167155606</v>
      </c>
      <c r="D15" s="55">
        <v>0</v>
      </c>
      <c r="E15" s="55">
        <v>-563</v>
      </c>
      <c r="F15" s="56">
        <v>0.000389722404123443</v>
      </c>
      <c r="G15" s="55">
        <v>0</v>
      </c>
      <c r="H15" s="75">
        <f t="shared" si="0"/>
        <v>86.4164987458194</v>
      </c>
      <c r="I15" s="76"/>
      <c r="J15" s="76">
        <f t="shared" si="1"/>
        <v>176.89459367477264</v>
      </c>
      <c r="K15" s="76"/>
    </row>
    <row r="16" spans="1:11" ht="12.75">
      <c r="A16" s="105" t="s">
        <v>7</v>
      </c>
      <c r="B16" s="55">
        <v>43678</v>
      </c>
      <c r="C16" s="56">
        <v>0.03023498253517539</v>
      </c>
      <c r="D16" s="55">
        <v>0</v>
      </c>
      <c r="E16" s="55">
        <v>-4368</v>
      </c>
      <c r="F16" s="56">
        <v>0.0030236366984213127</v>
      </c>
      <c r="G16" s="55">
        <v>0</v>
      </c>
      <c r="H16" s="75">
        <f t="shared" si="0"/>
        <v>670.456956521739</v>
      </c>
      <c r="I16" s="76"/>
      <c r="J16" s="76">
        <f t="shared" si="1"/>
        <v>1372.606513150954</v>
      </c>
      <c r="K16" s="76"/>
    </row>
    <row r="17" spans="1:10" ht="12.75">
      <c r="A17" s="105" t="s">
        <v>80</v>
      </c>
      <c r="B17" s="55">
        <v>16510</v>
      </c>
      <c r="C17" s="56">
        <v>0.011428626806532938</v>
      </c>
      <c r="D17" s="55">
        <v>0</v>
      </c>
      <c r="E17" s="55">
        <v>-1651</v>
      </c>
      <c r="F17" s="56">
        <v>0.0011428626806532938</v>
      </c>
      <c r="G17" s="55">
        <v>0</v>
      </c>
      <c r="H17" s="75">
        <f t="shared" si="0"/>
        <v>253.4167663043478</v>
      </c>
      <c r="I17" s="76"/>
      <c r="J17" s="76">
        <f t="shared" si="1"/>
        <v>518.8363371061462</v>
      </c>
    </row>
    <row r="18" spans="1:10" ht="12.75">
      <c r="A18" s="105" t="s">
        <v>81</v>
      </c>
      <c r="B18" s="55">
        <v>11393</v>
      </c>
      <c r="C18" s="56">
        <v>0.007886513943478484</v>
      </c>
      <c r="D18" s="55">
        <v>0</v>
      </c>
      <c r="E18" s="55">
        <v>-1714</v>
      </c>
      <c r="F18" s="56">
        <v>0.0011864728253420628</v>
      </c>
      <c r="G18" s="55">
        <v>0</v>
      </c>
      <c r="H18" s="75">
        <f t="shared" si="0"/>
        <v>263.08681856187286</v>
      </c>
      <c r="I18" s="76"/>
      <c r="J18" s="76">
        <f t="shared" si="1"/>
        <v>358.0316407419941</v>
      </c>
    </row>
    <row r="19" spans="1:10" ht="12.75">
      <c r="A19" s="105" t="s">
        <v>11</v>
      </c>
      <c r="B19" s="55">
        <v>5023</v>
      </c>
      <c r="C19" s="56">
        <v>0.003477043758280736</v>
      </c>
      <c r="D19" s="55">
        <v>0</v>
      </c>
      <c r="E19" s="55">
        <v>-381</v>
      </c>
      <c r="F19" s="56">
        <v>0.00026373754168922163</v>
      </c>
      <c r="G19" s="55">
        <v>0</v>
      </c>
      <c r="H19" s="75">
        <f t="shared" si="0"/>
        <v>58.48079222408026</v>
      </c>
      <c r="I19" s="76"/>
      <c r="J19" s="76">
        <f t="shared" si="1"/>
        <v>157.85069177978025</v>
      </c>
    </row>
    <row r="20" spans="1:10" ht="12.75">
      <c r="A20" s="105" t="s">
        <v>12</v>
      </c>
      <c r="B20" s="55">
        <v>49750</v>
      </c>
      <c r="C20" s="56">
        <v>0.03443816981375007</v>
      </c>
      <c r="D20" s="55">
        <v>0</v>
      </c>
      <c r="E20" s="55">
        <v>-7462</v>
      </c>
      <c r="F20" s="56">
        <v>0.005165379359803076</v>
      </c>
      <c r="G20" s="55">
        <v>0</v>
      </c>
      <c r="H20" s="75">
        <f t="shared" si="0"/>
        <v>1145.3639673913042</v>
      </c>
      <c r="I20" s="76"/>
      <c r="J20" s="76">
        <f t="shared" si="1"/>
        <v>1563.4226390690958</v>
      </c>
    </row>
    <row r="21" spans="1:10" ht="12.75">
      <c r="A21" s="105" t="s">
        <v>82</v>
      </c>
      <c r="B21" s="55">
        <v>56734</v>
      </c>
      <c r="C21" s="56">
        <v>0.039272665853533596</v>
      </c>
      <c r="D21" s="55">
        <v>0</v>
      </c>
      <c r="E21" s="55">
        <v>-8511</v>
      </c>
      <c r="F21" s="56">
        <v>0.005891522880097022</v>
      </c>
      <c r="G21" s="55">
        <v>0</v>
      </c>
      <c r="H21" s="75">
        <f t="shared" si="0"/>
        <v>1306.3780121237457</v>
      </c>
      <c r="I21" s="76"/>
      <c r="J21" s="76">
        <f t="shared" si="1"/>
        <v>1782.8988945717804</v>
      </c>
    </row>
    <row r="22" spans="1:11" ht="13.5" thickBot="1">
      <c r="A22" s="105" t="s">
        <v>13</v>
      </c>
      <c r="B22" s="55">
        <v>145513</v>
      </c>
      <c r="C22" s="56">
        <v>0.10072766641423546</v>
      </c>
      <c r="D22" s="55">
        <v>0</v>
      </c>
      <c r="E22" s="55">
        <v>0</v>
      </c>
      <c r="F22" s="56">
        <v>0</v>
      </c>
      <c r="G22" s="55">
        <v>0</v>
      </c>
      <c r="H22" s="75">
        <f t="shared" si="0"/>
        <v>0</v>
      </c>
      <c r="I22" s="76"/>
      <c r="J22" s="76">
        <f t="shared" si="1"/>
        <v>4572.830522188167</v>
      </c>
      <c r="K22" s="79"/>
    </row>
    <row r="23" spans="1:11" ht="13.5" thickBot="1">
      <c r="A23" s="60" t="s">
        <v>0</v>
      </c>
      <c r="B23" s="61">
        <f aca="true" t="shared" si="2" ref="B23:G23">SUM(B11:B22)</f>
        <v>429203</v>
      </c>
      <c r="C23" s="62">
        <f t="shared" si="2"/>
        <v>0.29710484017228084</v>
      </c>
      <c r="D23" s="61">
        <f t="shared" si="2"/>
        <v>0</v>
      </c>
      <c r="E23" s="61">
        <f t="shared" si="2"/>
        <v>-38272</v>
      </c>
      <c r="F23" s="62">
        <f t="shared" si="2"/>
        <v>0.026492816786167692</v>
      </c>
      <c r="G23" s="61">
        <f t="shared" si="2"/>
        <v>0</v>
      </c>
      <c r="H23" s="77">
        <f>SUM(H11:H22)</f>
        <v>5874.48</v>
      </c>
      <c r="J23" s="77">
        <f>SUM(J11:J22)</f>
        <v>13487.953506660766</v>
      </c>
      <c r="K23" s="79"/>
    </row>
    <row r="24" spans="1:7" ht="12.75" customHeight="1" thickTop="1">
      <c r="A24" s="46"/>
      <c r="B24" s="46"/>
      <c r="C24" s="46"/>
      <c r="D24" s="46"/>
      <c r="E24" s="46"/>
      <c r="F24" s="46"/>
      <c r="G24" s="46"/>
    </row>
    <row r="25" spans="1:11" ht="12.75" customHeight="1" thickBot="1">
      <c r="A25" s="63" t="s">
        <v>14</v>
      </c>
      <c r="B25" s="106">
        <v>300668</v>
      </c>
      <c r="D25" s="46"/>
      <c r="E25" s="46"/>
      <c r="F25" s="46"/>
      <c r="G25" s="46"/>
      <c r="J25" s="103">
        <f>$J$10*B25/$B$26</f>
        <v>9448.666493339233</v>
      </c>
      <c r="K25" s="43" t="s">
        <v>32</v>
      </c>
    </row>
    <row r="26" spans="1:10" ht="13.5" thickBot="1">
      <c r="A26" s="102" t="s">
        <v>66</v>
      </c>
      <c r="B26" s="114">
        <f>B23+B25</f>
        <v>729871</v>
      </c>
      <c r="C26" s="66"/>
      <c r="D26" s="111"/>
      <c r="E26" s="65"/>
      <c r="F26" s="65"/>
      <c r="G26" s="65"/>
      <c r="H26" s="65"/>
      <c r="J26" s="78">
        <f>J23+J25</f>
        <v>22936.62</v>
      </c>
    </row>
    <row r="27" spans="1:8" ht="13.5" thickTop="1">
      <c r="A27" s="110"/>
      <c r="B27" s="64"/>
      <c r="C27" s="65"/>
      <c r="D27" s="111"/>
      <c r="E27" s="65"/>
      <c r="F27" s="65"/>
      <c r="G27" s="65"/>
      <c r="H27" s="65"/>
    </row>
    <row r="28" spans="1:8" ht="12.75">
      <c r="A28" s="110"/>
      <c r="B28" s="109"/>
      <c r="C28" s="66"/>
      <c r="D28" s="65"/>
      <c r="E28" s="65"/>
      <c r="F28" s="65"/>
      <c r="G28" s="65"/>
      <c r="H28" s="65"/>
    </row>
    <row r="29" spans="1:8" ht="12.75">
      <c r="A29" s="110"/>
      <c r="B29" s="112"/>
      <c r="C29" s="113"/>
      <c r="D29" s="65"/>
      <c r="E29" s="65"/>
      <c r="F29" s="65"/>
      <c r="G29" s="65"/>
      <c r="H29" s="65"/>
    </row>
    <row r="30" spans="1:8" ht="12.75">
      <c r="A30" s="108"/>
      <c r="B30" s="108"/>
      <c r="C30" s="108"/>
      <c r="D30" s="108"/>
      <c r="E30" s="65"/>
      <c r="F30" s="65"/>
      <c r="G30" s="65"/>
      <c r="H30" s="65"/>
    </row>
    <row r="31" spans="1:8" ht="12.75">
      <c r="A31" s="65"/>
      <c r="B31" s="65"/>
      <c r="C31" s="65"/>
      <c r="D31" s="65"/>
      <c r="E31" s="65"/>
      <c r="F31" s="65"/>
      <c r="G31" s="65"/>
      <c r="H31" s="65"/>
    </row>
    <row r="32" spans="1:8" ht="12.75">
      <c r="A32" s="65"/>
      <c r="B32" s="65"/>
      <c r="C32" s="65"/>
      <c r="D32" s="65"/>
      <c r="E32" s="65"/>
      <c r="F32" s="65"/>
      <c r="G32" s="65"/>
      <c r="H32" s="65"/>
    </row>
    <row r="33" spans="1:8" ht="12.75">
      <c r="A33" s="183"/>
      <c r="B33" s="183"/>
      <c r="C33" s="183"/>
      <c r="D33" s="183"/>
      <c r="E33" s="183"/>
      <c r="F33" s="183"/>
      <c r="G33" s="183"/>
      <c r="H33" s="65"/>
    </row>
    <row r="34" spans="1:8" ht="12.75">
      <c r="A34" s="110"/>
      <c r="B34" s="112"/>
      <c r="C34" s="113"/>
      <c r="D34" s="65"/>
      <c r="E34" s="65"/>
      <c r="F34" s="65"/>
      <c r="G34" s="65"/>
      <c r="H34" s="65"/>
    </row>
    <row r="35" spans="1:8" ht="12.75">
      <c r="A35" s="108"/>
      <c r="B35" s="108"/>
      <c r="C35" s="108"/>
      <c r="D35" s="108"/>
      <c r="E35" s="65"/>
      <c r="F35" s="65"/>
      <c r="G35" s="65"/>
      <c r="H35" s="65"/>
    </row>
    <row r="36" spans="1:8" ht="12.75">
      <c r="A36" s="65"/>
      <c r="B36" s="65"/>
      <c r="C36" s="65"/>
      <c r="D36" s="65"/>
      <c r="E36" s="65"/>
      <c r="F36" s="65"/>
      <c r="G36" s="65"/>
      <c r="H36" s="65"/>
    </row>
    <row r="37" spans="1:8" ht="12.75">
      <c r="A37" s="65"/>
      <c r="B37" s="65"/>
      <c r="C37" s="65"/>
      <c r="D37" s="65"/>
      <c r="E37" s="65"/>
      <c r="F37" s="65"/>
      <c r="G37" s="65"/>
      <c r="H37" s="65"/>
    </row>
    <row r="38" spans="1:8" ht="12.75">
      <c r="A38" s="183"/>
      <c r="B38" s="183"/>
      <c r="C38" s="183"/>
      <c r="D38" s="183"/>
      <c r="E38" s="183"/>
      <c r="F38" s="183"/>
      <c r="G38" s="183"/>
      <c r="H38" s="65"/>
    </row>
    <row r="39" spans="1:8" ht="12.75">
      <c r="A39" s="65"/>
      <c r="B39" s="65"/>
      <c r="C39" s="65"/>
      <c r="D39" s="65"/>
      <c r="E39" s="65"/>
      <c r="F39" s="65"/>
      <c r="G39" s="65"/>
      <c r="H39" s="65"/>
    </row>
    <row r="40" spans="1:8" ht="12.75">
      <c r="A40" s="65"/>
      <c r="B40" s="65"/>
      <c r="C40" s="65"/>
      <c r="D40" s="65"/>
      <c r="E40" s="65"/>
      <c r="F40" s="65"/>
      <c r="G40" s="65"/>
      <c r="H40" s="65"/>
    </row>
    <row r="41" spans="1:8" ht="12.75">
      <c r="A41" s="65"/>
      <c r="B41" s="65"/>
      <c r="C41" s="65"/>
      <c r="D41" s="65"/>
      <c r="E41" s="65"/>
      <c r="F41" s="65"/>
      <c r="G41" s="65"/>
      <c r="H41" s="65"/>
    </row>
  </sheetData>
  <sheetProtection/>
  <mergeCells count="4">
    <mergeCell ref="A38:G38"/>
    <mergeCell ref="A7:G7"/>
    <mergeCell ref="E9:F9"/>
    <mergeCell ref="A33:G33"/>
  </mergeCells>
  <printOptions/>
  <pageMargins left="0.5" right="0.711111111111111" top="1" bottom="0.76" header="0.5" footer="0.31"/>
  <pageSetup fitToHeight="2" horizontalDpi="600" verticalDpi="600" orientation="portrait" scale="61" r:id="rId2"/>
  <headerFooter differentOddEven="1" alignWithMargins="0">
    <oddHeader>&amp;L&amp;"Gotham C2 Text,Regular"&amp;13 &amp;K0000002018 Source of Foreign Income Earned  - By Fund&amp;R&amp;K000000&amp;G</oddHeader>
    <oddFooter>&amp;L&amp;"Arial,Regular"&amp;9Information Classification: Limited Access</oddFooter>
    <evenHeader>&amp;L&amp;"Gotham C2 Text,Regular"&amp;13 &amp;K0000002016 Source of Foreign Income Earned  - By Fund&amp;R&amp;K000000&amp;G</evenHeader>
    <evenFooter>&amp;L&amp;"Arial,Regular"&amp;9Information Classification: Limited Access</evenFooter>
  </headerFooter>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A1:K57"/>
  <sheetViews>
    <sheetView zoomScalePageLayoutView="0" workbookViewId="0" topLeftCell="A1">
      <selection activeCell="C2" sqref="C2"/>
    </sheetView>
  </sheetViews>
  <sheetFormatPr defaultColWidth="9.140625" defaultRowHeight="12.75"/>
  <cols>
    <col min="1" max="1" width="32.00390625" style="116" bestFit="1" customWidth="1"/>
    <col min="2" max="2" width="14.421875" style="116" customWidth="1"/>
    <col min="3" max="3" width="16.8515625" style="116" customWidth="1"/>
    <col min="4" max="4" width="19.57421875" style="116" customWidth="1"/>
    <col min="5" max="5" width="14.8515625" style="116" customWidth="1"/>
    <col min="6" max="6" width="15.57421875" style="116" customWidth="1"/>
    <col min="7" max="16384" width="8.8515625" style="116" customWidth="1"/>
  </cols>
  <sheetData>
    <row r="1" spans="1:4" ht="15.75">
      <c r="A1" s="115" t="s">
        <v>24</v>
      </c>
      <c r="B1" s="115" t="s">
        <v>33</v>
      </c>
      <c r="C1" s="115" t="s">
        <v>34</v>
      </c>
      <c r="D1" s="115"/>
    </row>
    <row r="2" ht="15.75">
      <c r="A2" s="115" t="s">
        <v>35</v>
      </c>
    </row>
    <row r="3" ht="15.75">
      <c r="A3" s="115" t="s">
        <v>85</v>
      </c>
    </row>
    <row r="4" ht="12.75"/>
    <row r="5" ht="15">
      <c r="A5" s="117" t="s">
        <v>86</v>
      </c>
    </row>
    <row r="6" spans="1:6" ht="45.75" customHeight="1">
      <c r="A6" s="118" t="s">
        <v>36</v>
      </c>
      <c r="B6" s="118" t="s">
        <v>37</v>
      </c>
      <c r="C6" s="118" t="s">
        <v>38</v>
      </c>
      <c r="D6" s="118" t="s">
        <v>39</v>
      </c>
      <c r="E6" s="118" t="s">
        <v>87</v>
      </c>
      <c r="F6" s="118" t="s">
        <v>40</v>
      </c>
    </row>
    <row r="7" spans="1:6" ht="13.5" hidden="1">
      <c r="A7" s="119" t="s">
        <v>41</v>
      </c>
      <c r="B7" s="80">
        <f>E22</f>
        <v>0</v>
      </c>
      <c r="C7" s="80">
        <f>E23</f>
        <v>0</v>
      </c>
      <c r="D7" s="80">
        <f>B7+C7</f>
        <v>0</v>
      </c>
      <c r="E7" s="81">
        <v>0</v>
      </c>
      <c r="F7" s="82">
        <f aca="true" t="shared" si="0" ref="F7:F14">D7*E7</f>
        <v>0</v>
      </c>
    </row>
    <row r="8" spans="1:6" ht="15">
      <c r="A8" s="119" t="s">
        <v>88</v>
      </c>
      <c r="B8" s="83">
        <v>22936.62</v>
      </c>
      <c r="C8" s="83">
        <f>E28</f>
        <v>0</v>
      </c>
      <c r="D8" s="80">
        <f>B8+C8</f>
        <v>22936.62</v>
      </c>
      <c r="E8" s="84">
        <v>0.256118</v>
      </c>
      <c r="F8" s="82">
        <f t="shared" si="0"/>
        <v>5874.48124116</v>
      </c>
    </row>
    <row r="9" spans="1:6" ht="13.5" hidden="1">
      <c r="A9" s="119" t="s">
        <v>43</v>
      </c>
      <c r="B9" s="80">
        <v>0</v>
      </c>
      <c r="C9" s="80">
        <v>0</v>
      </c>
      <c r="D9" s="80">
        <f>B9+C9</f>
        <v>0</v>
      </c>
      <c r="E9" s="120">
        <v>0</v>
      </c>
      <c r="F9" s="82">
        <f t="shared" si="0"/>
        <v>0</v>
      </c>
    </row>
    <row r="10" spans="1:6" ht="13.5" hidden="1">
      <c r="A10" s="119" t="s">
        <v>44</v>
      </c>
      <c r="B10" s="80"/>
      <c r="C10" s="80"/>
      <c r="D10" s="80"/>
      <c r="E10" s="120">
        <v>0</v>
      </c>
      <c r="F10" s="82">
        <f t="shared" si="0"/>
        <v>0</v>
      </c>
    </row>
    <row r="11" spans="1:6" ht="13.5" hidden="1">
      <c r="A11" s="119" t="s">
        <v>45</v>
      </c>
      <c r="B11" s="80"/>
      <c r="C11" s="80"/>
      <c r="D11" s="80"/>
      <c r="E11" s="120">
        <v>0</v>
      </c>
      <c r="F11" s="82">
        <f t="shared" si="0"/>
        <v>0</v>
      </c>
    </row>
    <row r="12" spans="1:6" ht="13.5" hidden="1">
      <c r="A12" s="119" t="s">
        <v>46</v>
      </c>
      <c r="B12" s="80"/>
      <c r="C12" s="80"/>
      <c r="D12" s="80"/>
      <c r="E12" s="120">
        <v>0</v>
      </c>
      <c r="F12" s="82">
        <f t="shared" si="0"/>
        <v>0</v>
      </c>
    </row>
    <row r="13" spans="1:6" ht="13.5" hidden="1">
      <c r="A13" s="119" t="s">
        <v>47</v>
      </c>
      <c r="B13" s="80"/>
      <c r="C13" s="80"/>
      <c r="D13" s="80"/>
      <c r="E13" s="120">
        <v>0</v>
      </c>
      <c r="F13" s="82">
        <f t="shared" si="0"/>
        <v>0</v>
      </c>
    </row>
    <row r="14" spans="1:6" ht="13.5" hidden="1">
      <c r="A14" s="119" t="s">
        <v>48</v>
      </c>
      <c r="B14" s="80"/>
      <c r="C14" s="80"/>
      <c r="D14" s="80"/>
      <c r="E14" s="120">
        <v>0</v>
      </c>
      <c r="F14" s="82">
        <f t="shared" si="0"/>
        <v>0</v>
      </c>
    </row>
    <row r="15" spans="2:6" ht="13.5" thickBot="1">
      <c r="B15" s="85">
        <f>SUM(B7:B14)</f>
        <v>22936.62</v>
      </c>
      <c r="C15" s="85">
        <f>SUM(C7:C14)</f>
        <v>0</v>
      </c>
      <c r="D15" s="85">
        <f>SUM(D7:D14)</f>
        <v>22936.62</v>
      </c>
      <c r="E15" s="85"/>
      <c r="F15" s="86">
        <f>SUM(F7:F14)</f>
        <v>5874.48124116</v>
      </c>
    </row>
    <row r="16" spans="2:4" ht="14.25" thickBot="1" thickTop="1">
      <c r="B16" s="121"/>
      <c r="C16" s="121"/>
      <c r="D16" s="121"/>
    </row>
    <row r="17" spans="2:6" ht="13.5" thickBot="1">
      <c r="B17" s="121"/>
      <c r="C17" s="121"/>
      <c r="D17" s="121"/>
      <c r="E17" s="122" t="s">
        <v>35</v>
      </c>
      <c r="F17" s="123">
        <f>F15</f>
        <v>5874.48124116</v>
      </c>
    </row>
    <row r="18" spans="1:4" ht="12.75">
      <c r="A18" s="124" t="s">
        <v>49</v>
      </c>
      <c r="B18" s="121"/>
      <c r="C18" s="121"/>
      <c r="D18" s="121"/>
    </row>
    <row r="19" spans="2:4" ht="12.75">
      <c r="B19" s="121"/>
      <c r="C19" s="121"/>
      <c r="D19" s="121"/>
    </row>
    <row r="20" spans="1:6" ht="38.25">
      <c r="A20" s="125" t="s">
        <v>50</v>
      </c>
      <c r="B20" s="126" t="s">
        <v>51</v>
      </c>
      <c r="C20" s="126" t="s">
        <v>52</v>
      </c>
      <c r="D20" s="126" t="s">
        <v>53</v>
      </c>
      <c r="E20" s="127"/>
      <c r="F20" s="128"/>
    </row>
    <row r="21" spans="2:5" ht="12.75">
      <c r="B21" s="121"/>
      <c r="C21" s="121"/>
      <c r="D21" s="121"/>
      <c r="E21" s="121"/>
    </row>
    <row r="22" spans="1:11" ht="12.75" hidden="1">
      <c r="A22" s="129" t="s">
        <v>54</v>
      </c>
      <c r="B22" s="87">
        <v>0</v>
      </c>
      <c r="C22" s="88">
        <v>0</v>
      </c>
      <c r="D22" s="130" t="s">
        <v>55</v>
      </c>
      <c r="E22" s="89">
        <v>0</v>
      </c>
      <c r="F22" s="131"/>
      <c r="G22" s="132"/>
      <c r="H22" s="132"/>
      <c r="I22" s="133"/>
      <c r="J22" s="134"/>
      <c r="K22" s="135"/>
    </row>
    <row r="23" spans="2:11" ht="12.75" hidden="1">
      <c r="B23" s="87"/>
      <c r="C23" s="88">
        <v>0</v>
      </c>
      <c r="D23" s="130" t="s">
        <v>56</v>
      </c>
      <c r="E23" s="89">
        <v>0</v>
      </c>
      <c r="F23" s="131"/>
      <c r="G23" s="132"/>
      <c r="H23" s="132"/>
      <c r="I23" s="133"/>
      <c r="J23" s="134"/>
      <c r="K23" s="135"/>
    </row>
    <row r="24" spans="2:11" ht="12.75" hidden="1">
      <c r="B24" s="87"/>
      <c r="C24" s="88">
        <v>0</v>
      </c>
      <c r="D24" s="130" t="s">
        <v>57</v>
      </c>
      <c r="E24" s="90">
        <v>0</v>
      </c>
      <c r="F24" s="131"/>
      <c r="G24" s="132"/>
      <c r="H24" s="132"/>
      <c r="I24" s="133"/>
      <c r="J24" s="134"/>
      <c r="K24" s="135"/>
    </row>
    <row r="25" spans="2:11" ht="13.5" hidden="1" thickBot="1">
      <c r="B25" s="87"/>
      <c r="C25" s="91">
        <f>SUM(C22:C24)</f>
        <v>0</v>
      </c>
      <c r="D25" s="130"/>
      <c r="E25" s="92">
        <f>SUM(E22:E24)</f>
        <v>0</v>
      </c>
      <c r="F25" s="131"/>
      <c r="G25" s="132"/>
      <c r="H25" s="132"/>
      <c r="I25" s="133"/>
      <c r="J25" s="134"/>
      <c r="K25" s="135"/>
    </row>
    <row r="26" spans="2:11" ht="12.75" hidden="1">
      <c r="B26" s="87"/>
      <c r="C26" s="88"/>
      <c r="D26" s="130"/>
      <c r="E26" s="89"/>
      <c r="F26" s="131"/>
      <c r="G26" s="132"/>
      <c r="H26" s="132"/>
      <c r="I26" s="133"/>
      <c r="J26" s="134"/>
      <c r="K26" s="135"/>
    </row>
    <row r="27" spans="1:11" ht="12.75">
      <c r="A27" s="129" t="s">
        <v>58</v>
      </c>
      <c r="B27" s="89">
        <f>'[6]Global Sector'!D13</f>
        <v>63421.14</v>
      </c>
      <c r="C27" s="88">
        <f>'[6]Global Sector'!F13</f>
        <v>0.166</v>
      </c>
      <c r="D27" s="130" t="s">
        <v>55</v>
      </c>
      <c r="E27" s="89">
        <f>C27/C30*B27</f>
        <v>22936.6214379085</v>
      </c>
      <c r="F27" s="131"/>
      <c r="G27" s="132"/>
      <c r="H27" s="132"/>
      <c r="I27" s="133"/>
      <c r="J27" s="134"/>
      <c r="K27" s="135"/>
    </row>
    <row r="28" spans="1:11" ht="12.75">
      <c r="A28" s="129"/>
      <c r="B28" s="89"/>
      <c r="C28" s="88">
        <f>'[6]Global Sector'!F14</f>
        <v>0</v>
      </c>
      <c r="D28" s="130" t="s">
        <v>56</v>
      </c>
      <c r="E28" s="89">
        <f>C28/C30*B27</f>
        <v>0</v>
      </c>
      <c r="F28" s="131"/>
      <c r="G28" s="132"/>
      <c r="H28" s="132"/>
      <c r="I28" s="133"/>
      <c r="J28" s="134"/>
      <c r="K28" s="135"/>
    </row>
    <row r="29" spans="1:11" ht="12.75">
      <c r="A29" s="129"/>
      <c r="B29" s="89"/>
      <c r="C29" s="88">
        <f>'[6]Global Sector'!F15</f>
        <v>0.293</v>
      </c>
      <c r="D29" s="130" t="s">
        <v>57</v>
      </c>
      <c r="E29" s="89">
        <f>C29/C30*B27</f>
        <v>40484.51856209151</v>
      </c>
      <c r="F29" s="131"/>
      <c r="G29" s="132"/>
      <c r="H29" s="132"/>
      <c r="I29" s="133"/>
      <c r="J29" s="134"/>
      <c r="K29" s="135"/>
    </row>
    <row r="30" spans="1:11" ht="13.5" thickBot="1">
      <c r="A30" s="129"/>
      <c r="B30" s="89"/>
      <c r="C30" s="91">
        <f>SUM(C27:C29)</f>
        <v>0.45899999999999996</v>
      </c>
      <c r="D30" s="130"/>
      <c r="E30" s="92">
        <f>SUM(E27:E29)</f>
        <v>63421.14000000001</v>
      </c>
      <c r="F30" s="131"/>
      <c r="G30" s="132"/>
      <c r="H30" s="132"/>
      <c r="I30" s="133"/>
      <c r="J30" s="134"/>
      <c r="K30" s="135"/>
    </row>
    <row r="31" spans="2:11" ht="13.5" thickTop="1">
      <c r="B31" s="93"/>
      <c r="C31" s="94"/>
      <c r="D31" s="136"/>
      <c r="E31" s="89"/>
      <c r="F31" s="131"/>
      <c r="G31" s="132"/>
      <c r="H31" s="132"/>
      <c r="I31" s="133"/>
      <c r="J31" s="134"/>
      <c r="K31" s="135"/>
    </row>
    <row r="32" spans="1:11" ht="12.75" hidden="1">
      <c r="A32" s="129" t="s">
        <v>59</v>
      </c>
      <c r="B32" s="93">
        <v>0</v>
      </c>
      <c r="C32" s="94">
        <v>0</v>
      </c>
      <c r="D32" s="136" t="s">
        <v>56</v>
      </c>
      <c r="E32" s="89">
        <v>0</v>
      </c>
      <c r="F32" s="131"/>
      <c r="G32" s="132"/>
      <c r="H32" s="132"/>
      <c r="I32" s="133"/>
      <c r="J32" s="134"/>
      <c r="K32" s="135"/>
    </row>
    <row r="33" spans="2:11" ht="12.75" hidden="1">
      <c r="B33" s="137"/>
      <c r="C33" s="94">
        <v>0</v>
      </c>
      <c r="D33" s="136" t="s">
        <v>57</v>
      </c>
      <c r="E33" s="90">
        <v>0</v>
      </c>
      <c r="F33" s="131"/>
      <c r="G33" s="132"/>
      <c r="H33" s="132"/>
      <c r="I33" s="133"/>
      <c r="J33" s="134"/>
      <c r="K33" s="135"/>
    </row>
    <row r="34" spans="2:11" ht="13.5" hidden="1" thickBot="1">
      <c r="B34" s="137"/>
      <c r="C34" s="95">
        <f>SUM(C32:C33)</f>
        <v>0</v>
      </c>
      <c r="D34" s="138"/>
      <c r="E34" s="92">
        <v>0</v>
      </c>
      <c r="F34" s="131"/>
      <c r="G34" s="132"/>
      <c r="H34" s="132"/>
      <c r="I34" s="133"/>
      <c r="J34" s="134"/>
      <c r="K34" s="135"/>
    </row>
    <row r="35" spans="2:11" ht="12.75">
      <c r="B35" s="137"/>
      <c r="E35" s="121"/>
      <c r="F35" s="131"/>
      <c r="G35" s="132"/>
      <c r="H35" s="132"/>
      <c r="I35" s="133"/>
      <c r="J35" s="134"/>
      <c r="K35" s="135"/>
    </row>
    <row r="36" ht="12.75">
      <c r="F36" s="135"/>
    </row>
    <row r="37" ht="12.75">
      <c r="F37" s="135"/>
    </row>
    <row r="38" ht="12.75">
      <c r="A38" s="139" t="s">
        <v>60</v>
      </c>
    </row>
    <row r="39" spans="2:5" ht="45.75" customHeight="1">
      <c r="B39" s="118" t="s">
        <v>61</v>
      </c>
      <c r="C39" s="118" t="s">
        <v>89</v>
      </c>
      <c r="D39" s="118" t="s">
        <v>90</v>
      </c>
      <c r="E39" s="118" t="s">
        <v>62</v>
      </c>
    </row>
    <row r="40" spans="1:5" ht="12.75" hidden="1">
      <c r="A40" s="129" t="s">
        <v>41</v>
      </c>
      <c r="B40" s="82">
        <f>D7</f>
        <v>0</v>
      </c>
      <c r="C40" s="87">
        <v>0</v>
      </c>
      <c r="D40" s="96">
        <v>0</v>
      </c>
      <c r="E40" s="140">
        <v>0</v>
      </c>
    </row>
    <row r="41" spans="1:5" ht="12.75">
      <c r="A41" s="129" t="s">
        <v>42</v>
      </c>
      <c r="B41" s="82">
        <f>D8</f>
        <v>22936.62</v>
      </c>
      <c r="C41" s="87">
        <v>110.23</v>
      </c>
      <c r="D41" s="96">
        <f>C41/B41</f>
        <v>0.004805851952031294</v>
      </c>
      <c r="E41" s="140">
        <f>F8*(1-D41)</f>
        <v>5846.249354019999</v>
      </c>
    </row>
    <row r="42" spans="1:5" ht="12.75" hidden="1">
      <c r="A42" s="129" t="s">
        <v>43</v>
      </c>
      <c r="B42" s="82">
        <f>D9</f>
        <v>0</v>
      </c>
      <c r="C42" s="87">
        <v>0</v>
      </c>
      <c r="D42" s="96">
        <v>0</v>
      </c>
      <c r="E42" s="140">
        <f>F9*(1-D42)</f>
        <v>0</v>
      </c>
    </row>
    <row r="43" spans="2:5" ht="13.5" thickBot="1">
      <c r="B43" s="86">
        <f>SUM(B40:B42)</f>
        <v>22936.62</v>
      </c>
      <c r="C43" s="97">
        <f>SUM(C40:C42)</f>
        <v>110.23</v>
      </c>
      <c r="E43" s="86">
        <f>SUM(E40:E42)</f>
        <v>5846.249354019999</v>
      </c>
    </row>
    <row r="44" spans="2:5" ht="13.5" thickTop="1">
      <c r="B44" s="98"/>
      <c r="C44" s="99"/>
      <c r="E44" s="98"/>
    </row>
    <row r="45" spans="2:5" ht="46.5" customHeight="1">
      <c r="B45" s="118" t="s">
        <v>87</v>
      </c>
      <c r="C45" s="118" t="s">
        <v>63</v>
      </c>
      <c r="D45" s="118" t="s">
        <v>91</v>
      </c>
      <c r="E45" s="118" t="s">
        <v>64</v>
      </c>
    </row>
    <row r="46" spans="1:6" ht="12.75" hidden="1">
      <c r="A46" s="129" t="s">
        <v>41</v>
      </c>
      <c r="B46" s="141">
        <v>0</v>
      </c>
      <c r="C46" s="82">
        <v>0</v>
      </c>
      <c r="D46" s="81">
        <v>0</v>
      </c>
      <c r="E46" s="140">
        <f>C46*D46</f>
        <v>0</v>
      </c>
      <c r="F46" s="142"/>
    </row>
    <row r="47" spans="1:6" ht="12.75">
      <c r="A47" s="129" t="s">
        <v>42</v>
      </c>
      <c r="B47" s="141">
        <f>E8</f>
        <v>0.256118</v>
      </c>
      <c r="C47" s="82">
        <f>E41</f>
        <v>5846.249354019999</v>
      </c>
      <c r="D47" s="84">
        <v>0.98529</v>
      </c>
      <c r="E47" s="140">
        <f>C47*D47</f>
        <v>5760.251026022365</v>
      </c>
      <c r="F47" s="142"/>
    </row>
    <row r="48" spans="1:6" ht="12.75" hidden="1">
      <c r="A48" s="129" t="s">
        <v>43</v>
      </c>
      <c r="B48" s="141">
        <f>E9</f>
        <v>0</v>
      </c>
      <c r="C48" s="82">
        <v>0</v>
      </c>
      <c r="D48" s="100">
        <v>0</v>
      </c>
      <c r="E48" s="140">
        <f>C48*D48</f>
        <v>0</v>
      </c>
      <c r="F48" s="142"/>
    </row>
    <row r="49" spans="2:5" ht="13.5" thickBot="1">
      <c r="B49" s="86"/>
      <c r="C49" s="86">
        <f>SUM(C46:C48)</f>
        <v>5846.249354019999</v>
      </c>
      <c r="E49" s="97">
        <f>SUM(E46:E48)</f>
        <v>5760.251026022365</v>
      </c>
    </row>
    <row r="50" ht="13.5" thickTop="1"/>
    <row r="51" ht="13.5" thickBot="1"/>
    <row r="52" spans="1:2" ht="13.5" thickBot="1">
      <c r="A52" s="129" t="s">
        <v>65</v>
      </c>
      <c r="B52" s="101">
        <f>E49/F17</f>
        <v>0.9805548421301831</v>
      </c>
    </row>
    <row r="53" ht="12.75">
      <c r="B53" s="116">
        <f>E49/F17</f>
        <v>0.9805548421301831</v>
      </c>
    </row>
    <row r="55" spans="3:4" ht="12.75">
      <c r="C55" s="143"/>
      <c r="D55" s="121"/>
    </row>
    <row r="56" spans="3:4" ht="12.75">
      <c r="C56" s="143"/>
      <c r="D56" s="121"/>
    </row>
    <row r="57" spans="3:4" ht="12.75">
      <c r="C57" s="121"/>
      <c r="D57" s="121"/>
    </row>
  </sheetData>
  <sheetProtection/>
  <printOptions/>
  <pageMargins left="0.7" right="0.7" top="0.75" bottom="0.75" header="0.3" footer="0.3"/>
  <pageSetup fitToHeight="1" fitToWidth="1" horizontalDpi="600" verticalDpi="600" orientation="portrait" scale="80"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Putnam Investments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sfletcher</dc:creator>
  <cp:keywords/>
  <dc:description/>
  <cp:lastModifiedBy>Kimberly Santos</cp:lastModifiedBy>
  <cp:lastPrinted>2019-12-23T19:47:01Z</cp:lastPrinted>
  <dcterms:created xsi:type="dcterms:W3CDTF">2004-07-30T17:29:27Z</dcterms:created>
  <dcterms:modified xsi:type="dcterms:W3CDTF">2019-12-24T14:53:29Z</dcterms:modified>
  <cp:category/>
  <cp:version/>
  <cp:contentType/>
  <cp:contentStatus/>
</cp:coreProperties>
</file>